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20" yWindow="-120" windowWidth="19416" windowHeight="11760" tabRatio="668" activeTab="9"/>
  </bookViews>
  <sheets>
    <sheet name="Rev_Cap" sheetId="2" r:id="rId1"/>
    <sheet name="dem7" sheetId="62" r:id="rId2"/>
    <sheet name="dem13" sheetId="121" r:id="rId3"/>
    <sheet name="dem17" sheetId="122" r:id="rId4"/>
    <sheet name="dem31" sheetId="86" r:id="rId5"/>
    <sheet name="dem34" sheetId="89" r:id="rId6"/>
    <sheet name="dem38" sheetId="93" r:id="rId7"/>
    <sheet name="dem40" sheetId="95" state="hidden" r:id="rId8"/>
    <sheet name="dem40A" sheetId="102" r:id="rId9"/>
    <sheet name="dem47" sheetId="100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123Graph_D" localSheetId="2" hidden="1">#REF!</definedName>
    <definedName name="__123Graph_D" localSheetId="3" hidden="1">#REF!</definedName>
    <definedName name="__123Graph_D" localSheetId="4" hidden="1">#REF!</definedName>
    <definedName name="__123Graph_D" localSheetId="5" hidden="1">[1]dem18!#REF!</definedName>
    <definedName name="__123Graph_D" localSheetId="6" hidden="1">#REF!</definedName>
    <definedName name="__123Graph_D" localSheetId="7" hidden="1">[2]dem18!#REF!</definedName>
    <definedName name="__123Graph_D" localSheetId="8" hidden="1">[2]dem18!#REF!</definedName>
    <definedName name="__123Graph_D" localSheetId="9" hidden="1">[3]DEMAND18!#REF!</definedName>
    <definedName name="__123Graph_D" localSheetId="1" hidden="1">[4]DEMAND18!#REF!</definedName>
    <definedName name="__123Graph_D" hidden="1">#REF!</definedName>
    <definedName name="_1234Graph_D" localSheetId="2" hidden="1">#REF!</definedName>
    <definedName name="_1234Graph_D" localSheetId="3" hidden="1">#REF!</definedName>
    <definedName name="_1234Graph_D" localSheetId="8" hidden="1">#REF!</definedName>
    <definedName name="_1234Graph_D" hidden="1">#REF!</definedName>
    <definedName name="_xlnm._FilterDatabase" localSheetId="2" hidden="1">'dem13'!$A$16:$H$16</definedName>
    <definedName name="_xlnm._FilterDatabase" localSheetId="3" hidden="1">'dem17'!$A$15:$I$15</definedName>
    <definedName name="_xlnm._FilterDatabase" localSheetId="4" hidden="1">'dem31'!$A$16:$H$17</definedName>
    <definedName name="_xlnm._FilterDatabase" localSheetId="5" hidden="1">'dem34'!$A$16:$H$16</definedName>
    <definedName name="_xlnm._FilterDatabase" localSheetId="6" hidden="1">'dem38'!$A$15:$H$15</definedName>
    <definedName name="_xlnm._FilterDatabase" localSheetId="7" hidden="1">'dem40'!$A$14:$AD$14</definedName>
    <definedName name="_xlnm._FilterDatabase" localSheetId="8" hidden="1">dem40A!$A$16:$H$16</definedName>
    <definedName name="_xlnm._FilterDatabase" localSheetId="9" hidden="1">'dem47'!$A$15:$H$15</definedName>
    <definedName name="_xlnm._FilterDatabase" localSheetId="1" hidden="1">'dem7'!$A$15:$H$17</definedName>
    <definedName name="_xlnm._FilterDatabase" localSheetId="0" hidden="1">Rev_Cap!$A$6:$I$17</definedName>
    <definedName name="_rec1" localSheetId="2">#REF!</definedName>
    <definedName name="_rec1" localSheetId="3">#REF!</definedName>
    <definedName name="_rec1" localSheetId="8">#REF!</definedName>
    <definedName name="_rec1">#REF!</definedName>
    <definedName name="_rec2" localSheetId="5">'dem34'!#REF!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7" hidden="1">1</definedName>
    <definedName name="_Regression_Int" localSheetId="8" hidden="1">1</definedName>
    <definedName name="a">#REF!</definedName>
    <definedName name="aa">#REF!</definedName>
    <definedName name="aaaa">#REF!</definedName>
    <definedName name="aaaaaa">#REF!</definedName>
    <definedName name="ab">#REF!</definedName>
    <definedName name="admJ" localSheetId="2">'dem13'!#REF!</definedName>
    <definedName name="ah" localSheetId="6">'dem38'!#REF!</definedName>
    <definedName name="ahcap" localSheetId="2">#REF!</definedName>
    <definedName name="ahcap" localSheetId="3">#REF!</definedName>
    <definedName name="ahcap" localSheetId="8">#REF!</definedName>
    <definedName name="ahcap">#REF!</definedName>
    <definedName name="cacap" localSheetId="5">'dem34'!#REF!</definedName>
    <definedName name="cad" localSheetId="6">'dem38'!#REF!</definedName>
    <definedName name="capcoop" localSheetId="6">'dem38'!#REF!</definedName>
    <definedName name="capcrop" localSheetId="6">'dem38'!#REF!</definedName>
    <definedName name="capedu" localSheetId="6">'dem38'!#REF!</definedName>
    <definedName name="capforest" localSheetId="6">'dem38'!#REF!</definedName>
    <definedName name="caphealth" localSheetId="6">'dem38'!#REF!</definedName>
    <definedName name="caphousing" localSheetId="6">'dem38'!#REF!</definedName>
    <definedName name="capind" localSheetId="6">'dem38'!#REF!</definedName>
    <definedName name="capoap" localSheetId="6">'dem38'!#REF!</definedName>
    <definedName name="capordp" localSheetId="6">'dem38'!#REF!</definedName>
    <definedName name="cappower" localSheetId="6">'dem38'!#REF!</definedName>
    <definedName name="CAPPW" localSheetId="5">'dem34'!#REF!</definedName>
    <definedName name="cappw" localSheetId="6">'dem38'!#REF!</definedName>
    <definedName name="caproad" localSheetId="6">'dem38'!#REF!</definedName>
    <definedName name="capst" localSheetId="6">'dem38'!#REF!</definedName>
    <definedName name="captourism" localSheetId="6">'dem38'!#REF!</definedName>
    <definedName name="capUD" localSheetId="6">'dem38'!#REF!</definedName>
    <definedName name="capvillage" localSheetId="6">'dem38'!#REF!</definedName>
    <definedName name="capwater" localSheetId="6">'dem38'!#REF!</definedName>
    <definedName name="censusrec" localSheetId="2">#REF!</definedName>
    <definedName name="censusrec" localSheetId="3">#REF!</definedName>
    <definedName name="censusrec" localSheetId="8">#REF!</definedName>
    <definedName name="censusrec">#REF!</definedName>
    <definedName name="charged" localSheetId="2">#REF!</definedName>
    <definedName name="charged" localSheetId="3">#REF!</definedName>
    <definedName name="charged" localSheetId="8">#REF!</definedName>
    <definedName name="charged">#REF!</definedName>
    <definedName name="civil" localSheetId="6">'dem38'!#REF!</definedName>
    <definedName name="conven" localSheetId="6">'dem38'!#REF!</definedName>
    <definedName name="coop" localSheetId="6">'dem38'!#REF!</definedName>
    <definedName name="cote" localSheetId="3">'dem17'!#REF!</definedName>
    <definedName name="crop" localSheetId="6">'dem38'!#REF!</definedName>
    <definedName name="cul" localSheetId="6">'dem38'!#REF!</definedName>
    <definedName name="da" localSheetId="2">#REF!</definedName>
    <definedName name="da" localSheetId="3">#REF!</definedName>
    <definedName name="da" localSheetId="8">#REF!</definedName>
    <definedName name="da">#REF!</definedName>
    <definedName name="dd" localSheetId="6">'dem38'!#REF!</definedName>
    <definedName name="ddddd">#REF!</definedName>
    <definedName name="dedrec2" localSheetId="2">#REF!</definedName>
    <definedName name="dedrec2" localSheetId="3">[5]dem41!#REF!</definedName>
    <definedName name="dedrec2" localSheetId="8">#REF!</definedName>
    <definedName name="dedrec2">#REF!</definedName>
    <definedName name="dem13a" localSheetId="3">#REF!</definedName>
    <definedName name="dem13a">#REF!</definedName>
    <definedName name="dem21rec" localSheetId="2">#REF!</definedName>
    <definedName name="dem21rec" localSheetId="3">#REF!</definedName>
    <definedName name="dem21rec" localSheetId="8">#REF!</definedName>
    <definedName name="dem21rec">#REF!</definedName>
    <definedName name="dopcap" localSheetId="2">#REF!</definedName>
    <definedName name="dopcap" localSheetId="3">#REF!</definedName>
    <definedName name="dopcap" localSheetId="8">#REF!</definedName>
    <definedName name="dopcap">#REF!</definedName>
    <definedName name="dopla21" localSheetId="2">#REF!</definedName>
    <definedName name="dopla21" localSheetId="3">#REF!</definedName>
    <definedName name="dopla21" localSheetId="8">#REF!</definedName>
    <definedName name="dopla21">#REF!</definedName>
    <definedName name="ecology" localSheetId="6">'dem38'!#REF!</definedName>
    <definedName name="edu" localSheetId="6">'dem38'!#REF!</definedName>
    <definedName name="educap" localSheetId="9">'dem47'!#REF!</definedName>
    <definedName name="educap" localSheetId="1">'dem7'!#REF!</definedName>
    <definedName name="education" localSheetId="1">'dem7'!#REF!</definedName>
    <definedName name="educationrevenue" localSheetId="9">'dem47'!$E$12:$G$12</definedName>
    <definedName name="educationrevenue" localSheetId="1">'dem7'!#REF!</definedName>
    <definedName name="edurec1" localSheetId="1">'dem7'!#REF!</definedName>
    <definedName name="edurec2" localSheetId="1">'dem7'!#REF!</definedName>
    <definedName name="edurec3" localSheetId="1">'dem7'!#REF!</definedName>
    <definedName name="edurec4" localSheetId="1">'dem7'!#REF!</definedName>
    <definedName name="ee" localSheetId="2">#REF!</definedName>
    <definedName name="ee" localSheetId="3">#REF!</definedName>
    <definedName name="ee" localSheetId="8">#REF!</definedName>
    <definedName name="ee">#REF!</definedName>
    <definedName name="fc">#REF!</definedName>
    <definedName name="fffff">#REF!</definedName>
    <definedName name="ffffffffffff">#REF!</definedName>
    <definedName name="fish" localSheetId="6">'dem38'!#REF!</definedName>
    <definedName name="fishcap" localSheetId="2">#REF!</definedName>
    <definedName name="fishcap" localSheetId="3">[6]DEMAND2!$D$657:$L$657</definedName>
    <definedName name="fishcap" localSheetId="4">#REF!</definedName>
    <definedName name="fishcap" localSheetId="7">[7]dem2!$D$657:$L$657</definedName>
    <definedName name="fishcap" localSheetId="8">[7]dem2!$D$657:$L$657</definedName>
    <definedName name="fishcap">#REF!</definedName>
    <definedName name="Fishrev" localSheetId="2">#REF!</definedName>
    <definedName name="Fishrev" localSheetId="3">[6]DEMAND2!$D$574:$L$574</definedName>
    <definedName name="Fishrev" localSheetId="4">#REF!</definedName>
    <definedName name="Fishrev" localSheetId="7">[7]dem2!$D$574:$L$574</definedName>
    <definedName name="Fishrev" localSheetId="8">[7]dem2!$D$574:$L$574</definedName>
    <definedName name="Fishrev">#REF!</definedName>
    <definedName name="food" localSheetId="6">'dem38'!#REF!</definedName>
    <definedName name="forest" localSheetId="6">'dem38'!#REF!</definedName>
    <definedName name="fwl" localSheetId="2">#REF!</definedName>
    <definedName name="fwl" localSheetId="3">#REF!</definedName>
    <definedName name="fwl" localSheetId="4">#REF!</definedName>
    <definedName name="fwl" localSheetId="7">#REF!</definedName>
    <definedName name="fwl" localSheetId="8">#REF!</definedName>
    <definedName name="fwl">#REF!</definedName>
    <definedName name="fwlcap" localSheetId="2">#REF!</definedName>
    <definedName name="fwlcap" localSheetId="3">#REF!</definedName>
    <definedName name="fwlcap" localSheetId="7">#REF!</definedName>
    <definedName name="fwlcap" localSheetId="8">#REF!</definedName>
    <definedName name="fwlcap">#REF!</definedName>
    <definedName name="fwlrec" localSheetId="2">#REF!</definedName>
    <definedName name="fwlrec" localSheetId="3">#REF!</definedName>
    <definedName name="fwlrec" localSheetId="7">#REF!</definedName>
    <definedName name="fwlrec" localSheetId="8">#REF!</definedName>
    <definedName name="fwlrec" localSheetId="1">#REF!</definedName>
    <definedName name="fwlrec">#REF!</definedName>
    <definedName name="housing" localSheetId="2">#REF!</definedName>
    <definedName name="housing" localSheetId="3">#REF!</definedName>
    <definedName name="housing" localSheetId="4">'dem31'!#REF!</definedName>
    <definedName name="housing" localSheetId="6">'dem38'!#REF!</definedName>
    <definedName name="housing" localSheetId="7">#REF!</definedName>
    <definedName name="housing" localSheetId="8">#REF!</definedName>
    <definedName name="housing" localSheetId="1">'dem7'!#REF!</definedName>
    <definedName name="housing">#REF!</definedName>
    <definedName name="housingcap" localSheetId="2">#REF!</definedName>
    <definedName name="housingcap" localSheetId="3">#REF!</definedName>
    <definedName name="housingcap" localSheetId="7">#REF!</definedName>
    <definedName name="housingcap" localSheetId="8">#REF!</definedName>
    <definedName name="housingcap">#REF!</definedName>
    <definedName name="i" localSheetId="3">'dem17'!#REF!</definedName>
    <definedName name="ind" localSheetId="6">'dem38'!#REF!</definedName>
    <definedName name="ipr" localSheetId="6">'dem38'!#REF!</definedName>
    <definedName name="itcap" localSheetId="3">'dem17'!#REF!</definedName>
    <definedName name="jail" localSheetId="2">'dem13'!#REF!</definedName>
    <definedName name="jailrec" localSheetId="2">'dem13'!#REF!</definedName>
    <definedName name="justice" localSheetId="2">#REF!</definedName>
    <definedName name="justice" localSheetId="3">#REF!</definedName>
    <definedName name="justice" localSheetId="5">#REF!</definedName>
    <definedName name="justice" localSheetId="7">#REF!</definedName>
    <definedName name="justice" localSheetId="8">#REF!</definedName>
    <definedName name="justice">#REF!</definedName>
    <definedName name="justicerec" localSheetId="2">#REF!</definedName>
    <definedName name="justicerec" localSheetId="3">#REF!</definedName>
    <definedName name="justicerec" localSheetId="5">[8]dem21!$E$128:$L$128</definedName>
    <definedName name="justicerec" localSheetId="7">[9]dem21!$E$128:$L$128</definedName>
    <definedName name="justicerec" localSheetId="8">[9]dem21!$E$128:$L$128</definedName>
    <definedName name="justicerec">#REF!</definedName>
    <definedName name="labour" localSheetId="6">'dem38'!#REF!</definedName>
    <definedName name="Labour" localSheetId="1">'dem7'!#REF!</definedName>
    <definedName name="lottery1" localSheetId="2">#REF!</definedName>
    <definedName name="lottery1" localSheetId="3">#REF!</definedName>
    <definedName name="lottery1" localSheetId="8">#REF!</definedName>
    <definedName name="lottery1">#REF!</definedName>
    <definedName name="lr" localSheetId="2">#REF!</definedName>
    <definedName name="lr" localSheetId="3">#REF!</definedName>
    <definedName name="lr" localSheetId="5">#REF!</definedName>
    <definedName name="lr" localSheetId="6">'dem38'!#REF!</definedName>
    <definedName name="lr" localSheetId="7">#REF!</definedName>
    <definedName name="lr" localSheetId="8">#REF!</definedName>
    <definedName name="lr">#REF!</definedName>
    <definedName name="lrrec" localSheetId="2">#REF!</definedName>
    <definedName name="lrrec" localSheetId="3">#REF!</definedName>
    <definedName name="lrrec" localSheetId="4">#REF!</definedName>
    <definedName name="lrrec" localSheetId="5">#REF!</definedName>
    <definedName name="lrrec" localSheetId="7">#REF!</definedName>
    <definedName name="lrrec" localSheetId="8">#REF!</definedName>
    <definedName name="lrrec">#REF!</definedName>
    <definedName name="med" localSheetId="6">'dem38'!#REF!</definedName>
    <definedName name="mgs" localSheetId="2">'dem13'!#REF!</definedName>
    <definedName name="minister" localSheetId="2">'dem13'!#REF!</definedName>
    <definedName name="minor" localSheetId="6">'dem38'!#REF!</definedName>
    <definedName name="minrec" localSheetId="2">'dem13'!#REF!</definedName>
    <definedName name="nc" localSheetId="2">#REF!</definedName>
    <definedName name="nc" localSheetId="3">#REF!</definedName>
    <definedName name="nc" localSheetId="4">#REF!</definedName>
    <definedName name="nc" localSheetId="5">#REF!</definedName>
    <definedName name="nc" localSheetId="7">#REF!</definedName>
    <definedName name="nc" localSheetId="8">#REF!</definedName>
    <definedName name="nc">#REF!</definedName>
    <definedName name="ncfund" localSheetId="2">#REF!</definedName>
    <definedName name="ncfund" localSheetId="3">#REF!</definedName>
    <definedName name="ncfund" localSheetId="4">#REF!</definedName>
    <definedName name="ncfund" localSheetId="5">#REF!</definedName>
    <definedName name="ncfund" localSheetId="7">#REF!</definedName>
    <definedName name="ncfund" localSheetId="8">#REF!</definedName>
    <definedName name="ncfund">#REF!</definedName>
    <definedName name="ncrec" localSheetId="2">#REF!</definedName>
    <definedName name="ncrec" localSheetId="3">#REF!</definedName>
    <definedName name="ncrec" localSheetId="5">#REF!</definedName>
    <definedName name="ncrec" localSheetId="7">#REF!</definedName>
    <definedName name="ncrec" localSheetId="8">#REF!</definedName>
    <definedName name="ncrec">#REF!</definedName>
    <definedName name="ncrec1" localSheetId="2">#REF!</definedName>
    <definedName name="ncrec1" localSheetId="3">#REF!</definedName>
    <definedName name="ncrec1" localSheetId="5">#REF!</definedName>
    <definedName name="ncrec1" localSheetId="7">#REF!</definedName>
    <definedName name="ncrec1" localSheetId="8">#REF!</definedName>
    <definedName name="ncrec1" localSheetId="1">#REF!</definedName>
    <definedName name="ncrec1">#REF!</definedName>
    <definedName name="non_plan">#REF!</definedName>
    <definedName name="np" localSheetId="2">'dem13'!#REF!</definedName>
    <definedName name="np" localSheetId="3">'dem17'!#REF!</definedName>
    <definedName name="np" localSheetId="4">'dem31'!#REF!</definedName>
    <definedName name="np" localSheetId="5">'dem34'!#REF!</definedName>
    <definedName name="np" localSheetId="6">'dem38'!#REF!</definedName>
    <definedName name="np" localSheetId="7">'dem40'!$F$53</definedName>
    <definedName name="np" localSheetId="8">dem40A!#REF!</definedName>
    <definedName name="np" localSheetId="1">'dem7'!#REF!</definedName>
    <definedName name="np">#REF!</definedName>
    <definedName name="Nutrition" localSheetId="2">#REF!</definedName>
    <definedName name="Nutrition" localSheetId="3">#REF!</definedName>
    <definedName name="Nutrition" localSheetId="6">'dem38'!#REF!</definedName>
    <definedName name="Nutrition" localSheetId="8">#REF!</definedName>
    <definedName name="Nutrition">#REF!</definedName>
    <definedName name="oap" localSheetId="6">'dem38'!#REF!</definedName>
    <definedName name="oges" localSheetId="2">#REF!</definedName>
    <definedName name="oges" localSheetId="3">#REF!</definedName>
    <definedName name="oges" localSheetId="8">#REF!</definedName>
    <definedName name="oges">#REF!</definedName>
    <definedName name="ordp" localSheetId="6">'dem38'!#REF!</definedName>
    <definedName name="osr" localSheetId="6">'dem38'!#REF!</definedName>
    <definedName name="pension" localSheetId="2">#REF!</definedName>
    <definedName name="pension" localSheetId="3">#REF!</definedName>
    <definedName name="pension" localSheetId="8">#REF!</definedName>
    <definedName name="pension">#REF!</definedName>
    <definedName name="powCaprec" localSheetId="4">'dem31'!#REF!</definedName>
    <definedName name="Power" localSheetId="4">'dem31'!#REF!</definedName>
    <definedName name="power" localSheetId="6">'dem38'!#REF!</definedName>
    <definedName name="powercap" localSheetId="4">'dem31'!#REF!</definedName>
    <definedName name="powerrec" localSheetId="4">'dem31'!#REF!</definedName>
    <definedName name="powerrec1" localSheetId="4">'dem31'!#REF!</definedName>
    <definedName name="powloan" localSheetId="4">'dem31'!#REF!</definedName>
    <definedName name="_xlnm.Print_Area" localSheetId="2">'dem13'!$A$1:$H$29</definedName>
    <definedName name="_xlnm.Print_Area" localSheetId="3">'dem17'!$A$1:$H$25</definedName>
    <definedName name="_xlnm.Print_Area" localSheetId="4">'dem31'!$A$1:$H$45</definedName>
    <definedName name="_xlnm.Print_Area" localSheetId="5">'dem34'!$A$1:$H$32</definedName>
    <definedName name="_xlnm.Print_Area" localSheetId="6">'dem38'!$A$1:$H$35</definedName>
    <definedName name="_xlnm.Print_Area" localSheetId="7">'dem40'!$A$1:$H$61</definedName>
    <definedName name="_xlnm.Print_Area" localSheetId="8">dem40A!$A$1:$H$31</definedName>
    <definedName name="_xlnm.Print_Area" localSheetId="9">'dem47'!$A$1:$H$29</definedName>
    <definedName name="_xlnm.Print_Area" localSheetId="1">'dem7'!$A$1:$H$52</definedName>
    <definedName name="_xlnm.Print_Area" localSheetId="0">Rev_Cap!$A$1:$H$17</definedName>
    <definedName name="_xlnm.Print_Titles" localSheetId="2">'dem13'!$14:$16</definedName>
    <definedName name="_xlnm.Print_Titles" localSheetId="3">'dem17'!$13:$15</definedName>
    <definedName name="_xlnm.Print_Titles" localSheetId="4">'dem31'!$14:$16</definedName>
    <definedName name="_xlnm.Print_Titles" localSheetId="5">'dem34'!$14:$16</definedName>
    <definedName name="_xlnm.Print_Titles" localSheetId="6">'dem38'!$13:$15</definedName>
    <definedName name="_xlnm.Print_Titles" localSheetId="7">'dem40'!$12:$14</definedName>
    <definedName name="_xlnm.Print_Titles" localSheetId="8">dem40A!$14:$16</definedName>
    <definedName name="_xlnm.Print_Titles" localSheetId="9">'dem47'!$13:$15</definedName>
    <definedName name="_xlnm.Print_Titles" localSheetId="1">'dem7'!$14:$15</definedName>
    <definedName name="_xlnm.Print_Titles" localSheetId="0">Rev_Cap!$4:$6</definedName>
    <definedName name="public" localSheetId="6">'dem38'!#REF!</definedName>
    <definedName name="pw" localSheetId="2">#REF!</definedName>
    <definedName name="pw" localSheetId="3">#REF!</definedName>
    <definedName name="pw" localSheetId="4">'dem31'!#REF!</definedName>
    <definedName name="pw" localSheetId="5">'dem34'!#REF!</definedName>
    <definedName name="pw" localSheetId="8">#REF!</definedName>
    <definedName name="pw" localSheetId="1">'dem7'!#REF!</definedName>
    <definedName name="pw">#REF!</definedName>
    <definedName name="pwcap" localSheetId="2">#REF!</definedName>
    <definedName name="pwcap" localSheetId="3">#REF!</definedName>
    <definedName name="pwcap" localSheetId="4">'dem31'!#REF!</definedName>
    <definedName name="pwcap" localSheetId="8">#REF!</definedName>
    <definedName name="pwcap">#REF!</definedName>
    <definedName name="rb" localSheetId="4">'dem31'!#REF!</definedName>
    <definedName name="rb" localSheetId="5">'dem34'!#REF!</definedName>
    <definedName name="rbcap" localSheetId="5">'dem34'!#REF!</definedName>
    <definedName name="rbrec" localSheetId="5">'dem34'!#REF!</definedName>
    <definedName name="rbrec3" localSheetId="5">'dem34'!#REF!</definedName>
    <definedName name="RE" localSheetId="6">'dem38'!#REF!</definedName>
    <definedName name="rec" localSheetId="2">#REF!</definedName>
    <definedName name="rec" localSheetId="3">#REF!</definedName>
    <definedName name="rec" localSheetId="4">'dem31'!#REF!</definedName>
    <definedName name="rec" localSheetId="6">'dem38'!#REF!</definedName>
    <definedName name="rec" localSheetId="8">#REF!</definedName>
    <definedName name="rec" localSheetId="1">'dem7'!#REF!</definedName>
    <definedName name="rec">#REF!</definedName>
    <definedName name="reform" localSheetId="2">#REF!</definedName>
    <definedName name="reform" localSheetId="3">#REF!</definedName>
    <definedName name="reform" localSheetId="8">#REF!</definedName>
    <definedName name="reform">#REF!</definedName>
    <definedName name="research" localSheetId="6">'dem38'!#REF!</definedName>
    <definedName name="revise" localSheetId="2">'dem13'!#REF!</definedName>
    <definedName name="revise" localSheetId="3">'dem17'!#REF!</definedName>
    <definedName name="revise" localSheetId="4">'dem31'!#REF!</definedName>
    <definedName name="revise" localSheetId="5">'dem34'!#REF!</definedName>
    <definedName name="revise" localSheetId="6">'dem38'!#REF!</definedName>
    <definedName name="revise" localSheetId="7">'dem40'!$D$79:$J$79</definedName>
    <definedName name="revise" localSheetId="8">dem40A!#REF!</definedName>
    <definedName name="revise" localSheetId="1">'dem7'!#REF!</definedName>
    <definedName name="revise">'dem47'!#REF!</definedName>
    <definedName name="roads" localSheetId="6">'dem38'!#REF!</definedName>
    <definedName name="roadsrec" localSheetId="5">'dem34'!#REF!</definedName>
    <definedName name="rrrrr">#REF!</definedName>
    <definedName name="scst" localSheetId="2">#REF!</definedName>
    <definedName name="scst" localSheetId="3">#REF!</definedName>
    <definedName name="scst" localSheetId="6">'dem38'!#REF!</definedName>
    <definedName name="scst" localSheetId="8">#REF!</definedName>
    <definedName name="scst">#REF!</definedName>
    <definedName name="scstrec" localSheetId="6">'dem38'!#REF!</definedName>
    <definedName name="sgs" localSheetId="2">'dem13'!#REF!</definedName>
    <definedName name="sgs" localSheetId="3">#REF!</definedName>
    <definedName name="sgs" localSheetId="8">#REF!</definedName>
    <definedName name="sgs">#REF!</definedName>
    <definedName name="sgsrec" localSheetId="2">'dem13'!#REF!</definedName>
    <definedName name="sgsrec" localSheetId="3">#REF!</definedName>
    <definedName name="sgsrec" localSheetId="8">#REF!</definedName>
    <definedName name="sgsrec">#REF!</definedName>
    <definedName name="SocialSecurity" localSheetId="2">'dem13'!#REF!</definedName>
    <definedName name="SocialSecurity" localSheetId="3">#REF!</definedName>
    <definedName name="SocialSecurity" localSheetId="6">'dem38'!#REF!</definedName>
    <definedName name="SocialSecurity" localSheetId="8">#REF!</definedName>
    <definedName name="SocialSecurity">#REF!</definedName>
    <definedName name="socialwelfare" localSheetId="2">#REF!</definedName>
    <definedName name="socialwelfare" localSheetId="3">#REF!</definedName>
    <definedName name="socialwelfare" localSheetId="6">'dem38'!#REF!</definedName>
    <definedName name="socialwelfare" localSheetId="8">#REF!</definedName>
    <definedName name="socialwelfare">#REF!</definedName>
    <definedName name="spfrd" localSheetId="2">#REF!</definedName>
    <definedName name="spfrd" localSheetId="3">#REF!</definedName>
    <definedName name="spfrd" localSheetId="8">#REF!</definedName>
    <definedName name="spfrd" localSheetId="1">#REF!</definedName>
    <definedName name="spfrd">#REF!</definedName>
    <definedName name="sports" localSheetId="6">'dem38'!#REF!</definedName>
    <definedName name="spprg" localSheetId="6">'dem38'!#REF!</definedName>
    <definedName name="ss">#REF!</definedName>
    <definedName name="sss" localSheetId="2">#REF!</definedName>
    <definedName name="sss" localSheetId="3">#REF!</definedName>
    <definedName name="sss" localSheetId="4">#REF!</definedName>
    <definedName name="sss" localSheetId="7">#REF!</definedName>
    <definedName name="sss" localSheetId="8">#REF!</definedName>
    <definedName name="sss" localSheetId="1">#REF!</definedName>
    <definedName name="sss">#REF!</definedName>
    <definedName name="ssss">#REF!</definedName>
    <definedName name="sswrec1" localSheetId="6">'dem38'!#REF!</definedName>
    <definedName name="sswrec2" localSheetId="6">'dem38'!#REF!</definedName>
    <definedName name="summary" localSheetId="2">'dem13'!#REF!</definedName>
    <definedName name="summary" localSheetId="3">'dem17'!#REF!</definedName>
    <definedName name="summary" localSheetId="4">'dem31'!#REF!</definedName>
    <definedName name="summary" localSheetId="5">'dem34'!#REF!</definedName>
    <definedName name="summary" localSheetId="6">'dem38'!#REF!</definedName>
    <definedName name="summary" localSheetId="7">'dem40'!$D$72:$J$72</definedName>
    <definedName name="summary" localSheetId="8">dem40A!#REF!</definedName>
    <definedName name="summary" localSheetId="9">'dem47'!#REF!</definedName>
    <definedName name="summary" localSheetId="1">'dem7'!#REF!</definedName>
    <definedName name="suspense" localSheetId="5">'dem34'!#REF!</definedName>
    <definedName name="swc" localSheetId="2">#REF!</definedName>
    <definedName name="swc" localSheetId="3">#REF!</definedName>
    <definedName name="swc" localSheetId="6">'dem38'!#REF!</definedName>
    <definedName name="swc" localSheetId="8">#REF!</definedName>
    <definedName name="swc">#REF!</definedName>
    <definedName name="tax" localSheetId="2">#REF!</definedName>
    <definedName name="tax" localSheetId="3">#REF!</definedName>
    <definedName name="tax" localSheetId="8">#REF!</definedName>
    <definedName name="tax">#REF!</definedName>
    <definedName name="techcap" localSheetId="1">'dem7'!#REF!</definedName>
    <definedName name="technical" localSheetId="1">'dem7'!#REF!</definedName>
    <definedName name="techrec" localSheetId="1">'dem7'!#REF!</definedName>
    <definedName name="teicap" localSheetId="3">'dem17'!#REF!</definedName>
    <definedName name="tourism" localSheetId="6">'dem38'!#REF!</definedName>
    <definedName name="Tourism" localSheetId="7">'dem40'!$D$31:$G$31</definedName>
    <definedName name="Tourism" localSheetId="8">dem40A!#REF!</definedName>
    <definedName name="tourismcap" localSheetId="7">'dem40'!$D$51:$G$51</definedName>
    <definedName name="tourismcap" localSheetId="8">dem40A!#REF!</definedName>
    <definedName name="tourismrec" localSheetId="7">'dem40'!$D$68:$M$68</definedName>
    <definedName name="tourismrec" localSheetId="8">dem40A!#REF!</definedName>
    <definedName name="tourismRevenue" localSheetId="7">'dem40'!$E$10:$G$10</definedName>
    <definedName name="tourismRevenue" localSheetId="8">dem40A!$E$12:$G$12</definedName>
    <definedName name="trec" localSheetId="7">'dem40'!#REF!</definedName>
    <definedName name="trec" localSheetId="8">dem40A!#REF!</definedName>
    <definedName name="UD" localSheetId="6">'dem38'!#REF!</definedName>
    <definedName name="udhd" localSheetId="2">#REF!</definedName>
    <definedName name="udhd" localSheetId="3">#REF!</definedName>
    <definedName name="udhd" localSheetId="8">#REF!</definedName>
    <definedName name="udhd">#REF!</definedName>
    <definedName name="urbancap" localSheetId="2">#REF!</definedName>
    <definedName name="urbancap" localSheetId="3">#REF!</definedName>
    <definedName name="urbancap" localSheetId="8">#REF!</definedName>
    <definedName name="urbancap">#REF!</definedName>
    <definedName name="village" localSheetId="6">'dem38'!#REF!</definedName>
    <definedName name="voted" localSheetId="2">'dem13'!#REF!</definedName>
    <definedName name="voted" localSheetId="3">'dem17'!$E$10:$G$10</definedName>
    <definedName name="Voted" localSheetId="4">'dem31'!#REF!</definedName>
    <definedName name="Voted" localSheetId="5">'dem34'!$E$12:$G$12</definedName>
    <definedName name="Voted" localSheetId="6">'dem38'!$E$13:$G$13</definedName>
    <definedName name="Voted" localSheetId="7">'dem40'!$E$10:$G$10</definedName>
    <definedName name="Voted" localSheetId="8">dem40A!$E$12:$G$12</definedName>
    <definedName name="Voted">#REF!</definedName>
    <definedName name="water" localSheetId="2">#REF!</definedName>
    <definedName name="water" localSheetId="3">#REF!</definedName>
    <definedName name="water" localSheetId="6">'dem38'!#REF!</definedName>
    <definedName name="water" localSheetId="8">#REF!</definedName>
    <definedName name="water">#REF!</definedName>
    <definedName name="watercap" localSheetId="2">#REF!</definedName>
    <definedName name="watercap" localSheetId="3">#REF!</definedName>
    <definedName name="watercap" localSheetId="8">#REF!</definedName>
    <definedName name="watercap">#REF!</definedName>
    <definedName name="welfarecap" localSheetId="2">#REF!</definedName>
    <definedName name="welfarecap" localSheetId="3">#REF!</definedName>
    <definedName name="welfarecap" localSheetId="6">'dem38'!#REF!</definedName>
    <definedName name="welfarecap" localSheetId="8">#REF!</definedName>
    <definedName name="welfarecap" localSheetId="1">#REF!</definedName>
    <definedName name="welfarecap">#REF!</definedName>
    <definedName name="Z_0A01029B_7B3B_461F_BED3_37847DEE34DD_.wvu.FilterData" localSheetId="0" hidden="1">Rev_Cap!$A$6:$I$15</definedName>
    <definedName name="Z_0A01029B_7B3B_461F_BED3_37847DEE34DD_.wvu.PrintArea" localSheetId="0" hidden="1">Rev_Cap!$A$1:$H$15</definedName>
    <definedName name="Z_239EE218_578E_4317_BEED_14D5D7089E27_.wvu.Cols" localSheetId="4" hidden="1">'dem31'!#REF!</definedName>
    <definedName name="Z_239EE218_578E_4317_BEED_14D5D7089E27_.wvu.Cols" localSheetId="5" hidden="1">'dem34'!#REF!</definedName>
    <definedName name="Z_239EE218_578E_4317_BEED_14D5D7089E27_.wvu.Cols" localSheetId="6" hidden="1">'dem38'!#REF!</definedName>
    <definedName name="Z_239EE218_578E_4317_BEED_14D5D7089E27_.wvu.Cols" localSheetId="7" hidden="1">'dem40'!#REF!</definedName>
    <definedName name="Z_239EE218_578E_4317_BEED_14D5D7089E27_.wvu.Cols" localSheetId="8" hidden="1">dem40A!#REF!</definedName>
    <definedName name="Z_239EE218_578E_4317_BEED_14D5D7089E27_.wvu.Cols" localSheetId="9" hidden="1">'dem47'!#REF!</definedName>
    <definedName name="Z_239EE218_578E_4317_BEED_14D5D7089E27_.wvu.Cols" localSheetId="1" hidden="1">'dem7'!#REF!</definedName>
    <definedName name="Z_239EE218_578E_4317_BEED_14D5D7089E27_.wvu.FilterData" localSheetId="2" hidden="1">'dem13'!$A$1:$H$16</definedName>
    <definedName name="Z_239EE218_578E_4317_BEED_14D5D7089E27_.wvu.FilterData" localSheetId="3" hidden="1">'dem17'!$A$1:$H$21</definedName>
    <definedName name="Z_239EE218_578E_4317_BEED_14D5D7089E27_.wvu.FilterData" localSheetId="4" hidden="1">'dem31'!$A$1:$H$17</definedName>
    <definedName name="Z_239EE218_578E_4317_BEED_14D5D7089E27_.wvu.FilterData" localSheetId="5" hidden="1">'dem34'!$A$1:$H$16</definedName>
    <definedName name="Z_239EE218_578E_4317_BEED_14D5D7089E27_.wvu.FilterData" localSheetId="6" hidden="1">'dem38'!$A$1:$H$15</definedName>
    <definedName name="Z_239EE218_578E_4317_BEED_14D5D7089E27_.wvu.FilterData" localSheetId="7" hidden="1">'dem40'!$A$1:$M$53</definedName>
    <definedName name="Z_239EE218_578E_4317_BEED_14D5D7089E27_.wvu.FilterData" localSheetId="8" hidden="1">dem40A!$A$1:$H$16</definedName>
    <definedName name="Z_239EE218_578E_4317_BEED_14D5D7089E27_.wvu.FilterData" localSheetId="9" hidden="1">'dem47'!$A$1:$H$15</definedName>
    <definedName name="Z_239EE218_578E_4317_BEED_14D5D7089E27_.wvu.FilterData" localSheetId="1" hidden="1">'dem7'!$A$1:$H$17</definedName>
    <definedName name="Z_239EE218_578E_4317_BEED_14D5D7089E27_.wvu.PrintArea" localSheetId="2" hidden="1">'dem13'!$A$1:$H$16</definedName>
    <definedName name="Z_239EE218_578E_4317_BEED_14D5D7089E27_.wvu.PrintArea" localSheetId="3" hidden="1">'dem17'!$A$1:$H$15</definedName>
    <definedName name="Z_239EE218_578E_4317_BEED_14D5D7089E27_.wvu.PrintArea" localSheetId="4" hidden="1">'dem31'!$A$1:$H$17</definedName>
    <definedName name="Z_239EE218_578E_4317_BEED_14D5D7089E27_.wvu.PrintArea" localSheetId="5" hidden="1">'dem34'!$A$1:$H$16</definedName>
    <definedName name="Z_239EE218_578E_4317_BEED_14D5D7089E27_.wvu.PrintArea" localSheetId="6" hidden="1">'dem38'!$A$1:$H$15</definedName>
    <definedName name="Z_239EE218_578E_4317_BEED_14D5D7089E27_.wvu.PrintArea" localSheetId="7" hidden="1">'dem40'!$A$1:$M$53</definedName>
    <definedName name="Z_239EE218_578E_4317_BEED_14D5D7089E27_.wvu.PrintArea" localSheetId="8" hidden="1">dem40A!$A$1:$H$16</definedName>
    <definedName name="Z_239EE218_578E_4317_BEED_14D5D7089E27_.wvu.PrintArea" localSheetId="9" hidden="1">'dem47'!$A$1:$H$15</definedName>
    <definedName name="Z_239EE218_578E_4317_BEED_14D5D7089E27_.wvu.PrintArea" localSheetId="1" hidden="1">'dem7'!$A$1:$H$17</definedName>
    <definedName name="Z_239EE218_578E_4317_BEED_14D5D7089E27_.wvu.PrintTitles" localSheetId="2" hidden="1">'dem13'!$14:$16</definedName>
    <definedName name="Z_239EE218_578E_4317_BEED_14D5D7089E27_.wvu.PrintTitles" localSheetId="4" hidden="1">'dem31'!$14:$16</definedName>
    <definedName name="Z_239EE218_578E_4317_BEED_14D5D7089E27_.wvu.PrintTitles" localSheetId="5" hidden="1">'dem34'!$14:$16</definedName>
    <definedName name="Z_239EE218_578E_4317_BEED_14D5D7089E27_.wvu.PrintTitles" localSheetId="6" hidden="1">'dem38'!$13:$15</definedName>
    <definedName name="Z_239EE218_578E_4317_BEED_14D5D7089E27_.wvu.PrintTitles" localSheetId="7" hidden="1">'dem40'!$12:$14</definedName>
    <definedName name="Z_239EE218_578E_4317_BEED_14D5D7089E27_.wvu.PrintTitles" localSheetId="8" hidden="1">dem40A!$14:$16</definedName>
    <definedName name="Z_239EE218_578E_4317_BEED_14D5D7089E27_.wvu.PrintTitles" localSheetId="9" hidden="1">'dem47'!$13:$15</definedName>
    <definedName name="Z_239EE218_578E_4317_BEED_14D5D7089E27_.wvu.PrintTitles" localSheetId="1" hidden="1">'dem7'!$14:$15</definedName>
    <definedName name="Z_302A3EA3_AE96_11D5_A646_0050BA3D7AFD_.wvu.Cols" localSheetId="4" hidden="1">'dem31'!#REF!</definedName>
    <definedName name="Z_302A3EA3_AE96_11D5_A646_0050BA3D7AFD_.wvu.Cols" localSheetId="5" hidden="1">'dem34'!#REF!</definedName>
    <definedName name="Z_302A3EA3_AE96_11D5_A646_0050BA3D7AFD_.wvu.Cols" localSheetId="6" hidden="1">'dem38'!#REF!</definedName>
    <definedName name="Z_302A3EA3_AE96_11D5_A646_0050BA3D7AFD_.wvu.Cols" localSheetId="7" hidden="1">'dem40'!#REF!</definedName>
    <definedName name="Z_302A3EA3_AE96_11D5_A646_0050BA3D7AFD_.wvu.Cols" localSheetId="8" hidden="1">dem40A!#REF!</definedName>
    <definedName name="Z_302A3EA3_AE96_11D5_A646_0050BA3D7AFD_.wvu.Cols" localSheetId="9" hidden="1">'dem47'!#REF!</definedName>
    <definedName name="Z_302A3EA3_AE96_11D5_A646_0050BA3D7AFD_.wvu.Cols" localSheetId="1" hidden="1">'dem7'!#REF!</definedName>
    <definedName name="Z_302A3EA3_AE96_11D5_A646_0050BA3D7AFD_.wvu.FilterData" localSheetId="2" hidden="1">'dem13'!$A$1:$H$16</definedName>
    <definedName name="Z_302A3EA3_AE96_11D5_A646_0050BA3D7AFD_.wvu.FilterData" localSheetId="3" hidden="1">'dem17'!$A$1:$H$21</definedName>
    <definedName name="Z_302A3EA3_AE96_11D5_A646_0050BA3D7AFD_.wvu.FilterData" localSheetId="4" hidden="1">'dem31'!$A$1:$H$17</definedName>
    <definedName name="Z_302A3EA3_AE96_11D5_A646_0050BA3D7AFD_.wvu.FilterData" localSheetId="5" hidden="1">'dem34'!$A$1:$H$16</definedName>
    <definedName name="Z_302A3EA3_AE96_11D5_A646_0050BA3D7AFD_.wvu.FilterData" localSheetId="6" hidden="1">'dem38'!$A$1:$H$15</definedName>
    <definedName name="Z_302A3EA3_AE96_11D5_A646_0050BA3D7AFD_.wvu.FilterData" localSheetId="7" hidden="1">'dem40'!$A$1:$M$53</definedName>
    <definedName name="Z_302A3EA3_AE96_11D5_A646_0050BA3D7AFD_.wvu.FilterData" localSheetId="8" hidden="1">dem40A!$A$1:$H$16</definedName>
    <definedName name="Z_302A3EA3_AE96_11D5_A646_0050BA3D7AFD_.wvu.FilterData" localSheetId="9" hidden="1">'dem47'!$A$1:$H$15</definedName>
    <definedName name="Z_302A3EA3_AE96_11D5_A646_0050BA3D7AFD_.wvu.FilterData" localSheetId="1" hidden="1">'dem7'!$A$1:$H$17</definedName>
    <definedName name="Z_302A3EA3_AE96_11D5_A646_0050BA3D7AFD_.wvu.PrintArea" localSheetId="2" hidden="1">'dem13'!$A$1:$H$16</definedName>
    <definedName name="Z_302A3EA3_AE96_11D5_A646_0050BA3D7AFD_.wvu.PrintArea" localSheetId="3" hidden="1">'dem17'!$A$1:$H$15</definedName>
    <definedName name="Z_302A3EA3_AE96_11D5_A646_0050BA3D7AFD_.wvu.PrintArea" localSheetId="4" hidden="1">'dem31'!$A$1:$H$17</definedName>
    <definedName name="Z_302A3EA3_AE96_11D5_A646_0050BA3D7AFD_.wvu.PrintArea" localSheetId="5" hidden="1">'dem34'!$A$1:$H$16</definedName>
    <definedName name="Z_302A3EA3_AE96_11D5_A646_0050BA3D7AFD_.wvu.PrintArea" localSheetId="6" hidden="1">'dem38'!$A$1:$H$15</definedName>
    <definedName name="Z_302A3EA3_AE96_11D5_A646_0050BA3D7AFD_.wvu.PrintArea" localSheetId="7" hidden="1">'dem40'!$A$1:$M$53</definedName>
    <definedName name="Z_302A3EA3_AE96_11D5_A646_0050BA3D7AFD_.wvu.PrintArea" localSheetId="8" hidden="1">dem40A!$A$1:$H$16</definedName>
    <definedName name="Z_302A3EA3_AE96_11D5_A646_0050BA3D7AFD_.wvu.PrintArea" localSheetId="9" hidden="1">'dem47'!$A$1:$H$15</definedName>
    <definedName name="Z_302A3EA3_AE96_11D5_A646_0050BA3D7AFD_.wvu.PrintArea" localSheetId="1" hidden="1">'dem7'!$A$1:$H$17</definedName>
    <definedName name="Z_302A3EA3_AE96_11D5_A646_0050BA3D7AFD_.wvu.PrintTitles" localSheetId="2" hidden="1">'dem13'!$14:$16</definedName>
    <definedName name="Z_302A3EA3_AE96_11D5_A646_0050BA3D7AFD_.wvu.PrintTitles" localSheetId="4" hidden="1">'dem31'!$14:$16</definedName>
    <definedName name="Z_302A3EA3_AE96_11D5_A646_0050BA3D7AFD_.wvu.PrintTitles" localSheetId="5" hidden="1">'dem34'!$14:$16</definedName>
    <definedName name="Z_302A3EA3_AE96_11D5_A646_0050BA3D7AFD_.wvu.PrintTitles" localSheetId="6" hidden="1">'dem38'!$13:$15</definedName>
    <definedName name="Z_302A3EA3_AE96_11D5_A646_0050BA3D7AFD_.wvu.PrintTitles" localSheetId="7" hidden="1">'dem40'!$12:$14</definedName>
    <definedName name="Z_302A3EA3_AE96_11D5_A646_0050BA3D7AFD_.wvu.PrintTitles" localSheetId="8" hidden="1">dem40A!$14:$16</definedName>
    <definedName name="Z_302A3EA3_AE96_11D5_A646_0050BA3D7AFD_.wvu.PrintTitles" localSheetId="9" hidden="1">'dem47'!$13:$15</definedName>
    <definedName name="Z_302A3EA3_AE96_11D5_A646_0050BA3D7AFD_.wvu.PrintTitles" localSheetId="1" hidden="1">'dem7'!$14:$15</definedName>
    <definedName name="Z_303217B7_C1BB_4C0E_8134_350D0424548B_.wvu.FilterData" localSheetId="0" hidden="1">Rev_Cap!$A$6:$I$15</definedName>
    <definedName name="Z_36DBA021_0ECB_11D4_8064_004005726899_.wvu.Cols" localSheetId="4" hidden="1">'dem31'!#REF!</definedName>
    <definedName name="Z_36DBA021_0ECB_11D4_8064_004005726899_.wvu.Cols" localSheetId="5" hidden="1">'dem34'!#REF!</definedName>
    <definedName name="Z_36DBA021_0ECB_11D4_8064_004005726899_.wvu.Cols" localSheetId="6" hidden="1">'dem38'!#REF!</definedName>
    <definedName name="Z_36DBA021_0ECB_11D4_8064_004005726899_.wvu.Cols" localSheetId="7" hidden="1">'dem40'!#REF!</definedName>
    <definedName name="Z_36DBA021_0ECB_11D4_8064_004005726899_.wvu.Cols" localSheetId="8" hidden="1">dem40A!#REF!</definedName>
    <definedName name="Z_36DBA021_0ECB_11D4_8064_004005726899_.wvu.Cols" localSheetId="9" hidden="1">'dem47'!#REF!</definedName>
    <definedName name="Z_36DBA021_0ECB_11D4_8064_004005726899_.wvu.Cols" localSheetId="1" hidden="1">'dem7'!#REF!</definedName>
    <definedName name="Z_36DBA021_0ECB_11D4_8064_004005726899_.wvu.FilterData" localSheetId="4" hidden="1">'dem31'!#REF!</definedName>
    <definedName name="Z_36DBA021_0ECB_11D4_8064_004005726899_.wvu.FilterData" localSheetId="5" hidden="1">'dem34'!#REF!</definedName>
    <definedName name="Z_36DBA021_0ECB_11D4_8064_004005726899_.wvu.FilterData" localSheetId="6" hidden="1">'dem38'!#REF!</definedName>
    <definedName name="Z_36DBA021_0ECB_11D4_8064_004005726899_.wvu.FilterData" localSheetId="7" hidden="1">'dem40'!$C$16:$C$53</definedName>
    <definedName name="Z_36DBA021_0ECB_11D4_8064_004005726899_.wvu.FilterData" localSheetId="8" hidden="1">dem40A!#REF!</definedName>
    <definedName name="Z_36DBA021_0ECB_11D4_8064_004005726899_.wvu.FilterData" localSheetId="9" hidden="1">'dem47'!#REF!</definedName>
    <definedName name="Z_36DBA021_0ECB_11D4_8064_004005726899_.wvu.FilterData" localSheetId="1" hidden="1">'dem7'!#REF!</definedName>
    <definedName name="Z_36DBA021_0ECB_11D4_8064_004005726899_.wvu.PrintArea" localSheetId="2" hidden="1">'dem13'!$A$1:$H$16</definedName>
    <definedName name="Z_36DBA021_0ECB_11D4_8064_004005726899_.wvu.PrintArea" localSheetId="3" hidden="1">'dem17'!$A$1:$H$15</definedName>
    <definedName name="Z_36DBA021_0ECB_11D4_8064_004005726899_.wvu.PrintArea" localSheetId="4" hidden="1">'dem31'!$A$1:$H$17</definedName>
    <definedName name="Z_36DBA021_0ECB_11D4_8064_004005726899_.wvu.PrintArea" localSheetId="5" hidden="1">'dem34'!$A$1:$H$16</definedName>
    <definedName name="Z_36DBA021_0ECB_11D4_8064_004005726899_.wvu.PrintArea" localSheetId="6" hidden="1">'dem38'!$A$1:$H$15</definedName>
    <definedName name="Z_36DBA021_0ECB_11D4_8064_004005726899_.wvu.PrintArea" localSheetId="7" hidden="1">'dem40'!$A$1:$M$53</definedName>
    <definedName name="Z_36DBA021_0ECB_11D4_8064_004005726899_.wvu.PrintArea" localSheetId="8" hidden="1">dem40A!$A$1:$H$16</definedName>
    <definedName name="Z_36DBA021_0ECB_11D4_8064_004005726899_.wvu.PrintArea" localSheetId="9" hidden="1">'dem47'!$A$1:$H$15</definedName>
    <definedName name="Z_36DBA021_0ECB_11D4_8064_004005726899_.wvu.PrintArea" localSheetId="1" hidden="1">'dem7'!$A$1:$H$15</definedName>
    <definedName name="Z_36DBA021_0ECB_11D4_8064_004005726899_.wvu.PrintTitles" localSheetId="2" hidden="1">'dem13'!$14:$16</definedName>
    <definedName name="Z_36DBA021_0ECB_11D4_8064_004005726899_.wvu.PrintTitles" localSheetId="4" hidden="1">'dem31'!$14:$16</definedName>
    <definedName name="Z_36DBA021_0ECB_11D4_8064_004005726899_.wvu.PrintTitles" localSheetId="5" hidden="1">'dem34'!$14:$16</definedName>
    <definedName name="Z_36DBA021_0ECB_11D4_8064_004005726899_.wvu.PrintTitles" localSheetId="6" hidden="1">'dem38'!$13:$15</definedName>
    <definedName name="Z_36DBA021_0ECB_11D4_8064_004005726899_.wvu.PrintTitles" localSheetId="7" hidden="1">'dem40'!$12:$14</definedName>
    <definedName name="Z_36DBA021_0ECB_11D4_8064_004005726899_.wvu.PrintTitles" localSheetId="8" hidden="1">dem40A!$14:$16</definedName>
    <definedName name="Z_36DBA021_0ECB_11D4_8064_004005726899_.wvu.PrintTitles" localSheetId="9" hidden="1">'dem47'!$13:$15</definedName>
    <definedName name="Z_36DBA021_0ECB_11D4_8064_004005726899_.wvu.PrintTitles" localSheetId="1" hidden="1">'dem7'!$14:$15</definedName>
    <definedName name="Z_44B5F5DE_C96C_4269_969A_574D4EEEEEF5_.wvu.FilterData" localSheetId="0" hidden="1">Rev_Cap!$A$6:$I$15</definedName>
    <definedName name="Z_5BE1487B_58C1_4CCA_A8B8_E6AB94BEF19E_.wvu.FilterData" localSheetId="0" hidden="1">Rev_Cap!$A$6:$I$15</definedName>
    <definedName name="Z_93EBE921_AE91_11D5_8685_004005726899_.wvu.Cols" localSheetId="4" hidden="1">'dem31'!#REF!</definedName>
    <definedName name="Z_93EBE921_AE91_11D5_8685_004005726899_.wvu.Cols" localSheetId="5" hidden="1">'dem34'!#REF!</definedName>
    <definedName name="Z_93EBE921_AE91_11D5_8685_004005726899_.wvu.Cols" localSheetId="6" hidden="1">'dem38'!#REF!</definedName>
    <definedName name="Z_93EBE921_AE91_11D5_8685_004005726899_.wvu.Cols" localSheetId="7" hidden="1">'dem40'!#REF!</definedName>
    <definedName name="Z_93EBE921_AE91_11D5_8685_004005726899_.wvu.Cols" localSheetId="8" hidden="1">dem40A!#REF!</definedName>
    <definedName name="Z_93EBE921_AE91_11D5_8685_004005726899_.wvu.Cols" localSheetId="9" hidden="1">'dem47'!#REF!</definedName>
    <definedName name="Z_93EBE921_AE91_11D5_8685_004005726899_.wvu.Cols" localSheetId="1" hidden="1">'dem7'!#REF!</definedName>
    <definedName name="Z_93EBE921_AE91_11D5_8685_004005726899_.wvu.FilterData" localSheetId="4" hidden="1">'dem31'!#REF!</definedName>
    <definedName name="Z_93EBE921_AE91_11D5_8685_004005726899_.wvu.FilterData" localSheetId="5" hidden="1">'dem34'!#REF!</definedName>
    <definedName name="Z_93EBE921_AE91_11D5_8685_004005726899_.wvu.FilterData" localSheetId="6" hidden="1">'dem38'!#REF!</definedName>
    <definedName name="Z_93EBE921_AE91_11D5_8685_004005726899_.wvu.FilterData" localSheetId="7" hidden="1">'dem40'!$C$16:$C$53</definedName>
    <definedName name="Z_93EBE921_AE91_11D5_8685_004005726899_.wvu.FilterData" localSheetId="8" hidden="1">dem40A!#REF!</definedName>
    <definedName name="Z_93EBE921_AE91_11D5_8685_004005726899_.wvu.FilterData" localSheetId="9" hidden="1">'dem47'!#REF!</definedName>
    <definedName name="Z_93EBE921_AE91_11D5_8685_004005726899_.wvu.FilterData" localSheetId="1" hidden="1">'dem7'!#REF!</definedName>
    <definedName name="Z_93EBE921_AE91_11D5_8685_004005726899_.wvu.PrintArea" localSheetId="2" hidden="1">'dem13'!$A$1:$H$16</definedName>
    <definedName name="Z_93EBE921_AE91_11D5_8685_004005726899_.wvu.PrintArea" localSheetId="3" hidden="1">'dem17'!$A$1:$H$15</definedName>
    <definedName name="Z_93EBE921_AE91_11D5_8685_004005726899_.wvu.PrintArea" localSheetId="4" hidden="1">'dem31'!$A$1:$H$17</definedName>
    <definedName name="Z_93EBE921_AE91_11D5_8685_004005726899_.wvu.PrintArea" localSheetId="5" hidden="1">'dem34'!$A$1:$H$16</definedName>
    <definedName name="Z_93EBE921_AE91_11D5_8685_004005726899_.wvu.PrintArea" localSheetId="6" hidden="1">'dem38'!$A$1:$H$15</definedName>
    <definedName name="Z_93EBE921_AE91_11D5_8685_004005726899_.wvu.PrintArea" localSheetId="7" hidden="1">'dem40'!$A$1:$M$53</definedName>
    <definedName name="Z_93EBE921_AE91_11D5_8685_004005726899_.wvu.PrintArea" localSheetId="8" hidden="1">dem40A!$A$1:$H$16</definedName>
    <definedName name="Z_93EBE921_AE91_11D5_8685_004005726899_.wvu.PrintArea" localSheetId="9" hidden="1">'dem47'!$A$1:$H$15</definedName>
    <definedName name="Z_93EBE921_AE91_11D5_8685_004005726899_.wvu.PrintArea" localSheetId="1" hidden="1">'dem7'!$A$1:$H$15</definedName>
    <definedName name="Z_93EBE921_AE91_11D5_8685_004005726899_.wvu.PrintTitles" localSheetId="2" hidden="1">'dem13'!$14:$16</definedName>
    <definedName name="Z_93EBE921_AE91_11D5_8685_004005726899_.wvu.PrintTitles" localSheetId="4" hidden="1">'dem31'!$14:$16</definedName>
    <definedName name="Z_93EBE921_AE91_11D5_8685_004005726899_.wvu.PrintTitles" localSheetId="5" hidden="1">'dem34'!$14:$16</definedName>
    <definedName name="Z_93EBE921_AE91_11D5_8685_004005726899_.wvu.PrintTitles" localSheetId="6" hidden="1">'dem38'!$13:$15</definedName>
    <definedName name="Z_93EBE921_AE91_11D5_8685_004005726899_.wvu.PrintTitles" localSheetId="7" hidden="1">'dem40'!$12:$14</definedName>
    <definedName name="Z_93EBE921_AE91_11D5_8685_004005726899_.wvu.PrintTitles" localSheetId="8" hidden="1">dem40A!$14:$16</definedName>
    <definedName name="Z_93EBE921_AE91_11D5_8685_004005726899_.wvu.PrintTitles" localSheetId="9" hidden="1">'dem47'!$13:$15</definedName>
    <definedName name="Z_93EBE921_AE91_11D5_8685_004005726899_.wvu.PrintTitles" localSheetId="1" hidden="1">'dem7'!$14:$15</definedName>
    <definedName name="Z_94DA79C1_0FDE_11D5_9579_000021DAEEA2_.wvu.Cols" localSheetId="4" hidden="1">'dem31'!#REF!</definedName>
    <definedName name="Z_94DA79C1_0FDE_11D5_9579_000021DAEEA2_.wvu.Cols" localSheetId="5" hidden="1">'dem34'!#REF!</definedName>
    <definedName name="Z_94DA79C1_0FDE_11D5_9579_000021DAEEA2_.wvu.Cols" localSheetId="6" hidden="1">'dem38'!#REF!</definedName>
    <definedName name="Z_94DA79C1_0FDE_11D5_9579_000021DAEEA2_.wvu.Cols" localSheetId="7" hidden="1">'dem40'!#REF!</definedName>
    <definedName name="Z_94DA79C1_0FDE_11D5_9579_000021DAEEA2_.wvu.Cols" localSheetId="8" hidden="1">dem40A!#REF!</definedName>
    <definedName name="Z_94DA79C1_0FDE_11D5_9579_000021DAEEA2_.wvu.Cols" localSheetId="9" hidden="1">'dem47'!#REF!</definedName>
    <definedName name="Z_94DA79C1_0FDE_11D5_9579_000021DAEEA2_.wvu.Cols" localSheetId="1" hidden="1">'dem7'!#REF!</definedName>
    <definedName name="Z_94DA79C1_0FDE_11D5_9579_000021DAEEA2_.wvu.FilterData" localSheetId="4" hidden="1">'dem31'!#REF!</definedName>
    <definedName name="Z_94DA79C1_0FDE_11D5_9579_000021DAEEA2_.wvu.FilterData" localSheetId="5" hidden="1">'dem34'!#REF!</definedName>
    <definedName name="Z_94DA79C1_0FDE_11D5_9579_000021DAEEA2_.wvu.FilterData" localSheetId="6" hidden="1">'dem38'!#REF!</definedName>
    <definedName name="Z_94DA79C1_0FDE_11D5_9579_000021DAEEA2_.wvu.FilterData" localSheetId="7" hidden="1">'dem40'!$C$16:$C$53</definedName>
    <definedName name="Z_94DA79C1_0FDE_11D5_9579_000021DAEEA2_.wvu.FilterData" localSheetId="8" hidden="1">dem40A!#REF!</definedName>
    <definedName name="Z_94DA79C1_0FDE_11D5_9579_000021DAEEA2_.wvu.FilterData" localSheetId="9" hidden="1">'dem47'!#REF!</definedName>
    <definedName name="Z_94DA79C1_0FDE_11D5_9579_000021DAEEA2_.wvu.FilterData" localSheetId="1" hidden="1">'dem7'!#REF!</definedName>
    <definedName name="Z_94DA79C1_0FDE_11D5_9579_000021DAEEA2_.wvu.PrintArea" localSheetId="2" hidden="1">'dem13'!$A$1:$H$16</definedName>
    <definedName name="Z_94DA79C1_0FDE_11D5_9579_000021DAEEA2_.wvu.PrintArea" localSheetId="3" hidden="1">'dem17'!$A$1:$H$15</definedName>
    <definedName name="Z_94DA79C1_0FDE_11D5_9579_000021DAEEA2_.wvu.PrintArea" localSheetId="4" hidden="1">'dem31'!$A$1:$H$17</definedName>
    <definedName name="Z_94DA79C1_0FDE_11D5_9579_000021DAEEA2_.wvu.PrintArea" localSheetId="5" hidden="1">'dem34'!$A$1:$H$16</definedName>
    <definedName name="Z_94DA79C1_0FDE_11D5_9579_000021DAEEA2_.wvu.PrintArea" localSheetId="6" hidden="1">'dem38'!$A$1:$H$15</definedName>
    <definedName name="Z_94DA79C1_0FDE_11D5_9579_000021DAEEA2_.wvu.PrintArea" localSheetId="7" hidden="1">'dem40'!$A$1:$M$53</definedName>
    <definedName name="Z_94DA79C1_0FDE_11D5_9579_000021DAEEA2_.wvu.PrintArea" localSheetId="8" hidden="1">dem40A!$A$1:$H$16</definedName>
    <definedName name="Z_94DA79C1_0FDE_11D5_9579_000021DAEEA2_.wvu.PrintArea" localSheetId="9" hidden="1">'dem47'!$A$1:$H$15</definedName>
    <definedName name="Z_94DA79C1_0FDE_11D5_9579_000021DAEEA2_.wvu.PrintArea" localSheetId="1" hidden="1">'dem7'!$A$1:$H$15</definedName>
    <definedName name="Z_94DA79C1_0FDE_11D5_9579_000021DAEEA2_.wvu.PrintTitles" localSheetId="2" hidden="1">'dem13'!$14:$16</definedName>
    <definedName name="Z_94DA79C1_0FDE_11D5_9579_000021DAEEA2_.wvu.PrintTitles" localSheetId="4" hidden="1">'dem31'!$14:$16</definedName>
    <definedName name="Z_94DA79C1_0FDE_11D5_9579_000021DAEEA2_.wvu.PrintTitles" localSheetId="5" hidden="1">'dem34'!$14:$16</definedName>
    <definedName name="Z_94DA79C1_0FDE_11D5_9579_000021DAEEA2_.wvu.PrintTitles" localSheetId="6" hidden="1">'dem38'!$13:$15</definedName>
    <definedName name="Z_94DA79C1_0FDE_11D5_9579_000021DAEEA2_.wvu.PrintTitles" localSheetId="7" hidden="1">'dem40'!$12:$14</definedName>
    <definedName name="Z_94DA79C1_0FDE_11D5_9579_000021DAEEA2_.wvu.PrintTitles" localSheetId="8" hidden="1">dem40A!$14:$16</definedName>
    <definedName name="Z_94DA79C1_0FDE_11D5_9579_000021DAEEA2_.wvu.PrintTitles" localSheetId="9" hidden="1">'dem47'!$13:$15</definedName>
    <definedName name="Z_94DA79C1_0FDE_11D5_9579_000021DAEEA2_.wvu.PrintTitles" localSheetId="1" hidden="1">'dem7'!$14:$15</definedName>
    <definedName name="Z_9F04AD3B_15DA_4D32_8B27_BA16A20022C6_.wvu.FilterData" localSheetId="6" hidden="1">'dem38'!$A$15:$H$15</definedName>
    <definedName name="Z_9F04AD3B_15DA_4D32_8B27_BA16A20022C6_.wvu.PrintArea" localSheetId="6" hidden="1">'dem38'!#REF!</definedName>
    <definedName name="Z_9F04AD3B_15DA_4D32_8B27_BA16A20022C6_.wvu.PrintTitles" localSheetId="6" hidden="1">'dem38'!$13:$15</definedName>
    <definedName name="Z_B4CB0970_161F_11D5_8064_004005726899_.wvu.FilterData" localSheetId="4" hidden="1">'dem31'!#REF!</definedName>
    <definedName name="Z_B4CB0972_161F_11D5_8064_004005726899_.wvu.FilterData" localSheetId="4" hidden="1">'dem31'!#REF!</definedName>
    <definedName name="Z_B4CB0972_161F_11D5_8064_004005726899_.wvu.FilterData" localSheetId="7" hidden="1">'dem40'!$C$16:$C$53</definedName>
    <definedName name="Z_B4CB0972_161F_11D5_8064_004005726899_.wvu.FilterData" localSheetId="8" hidden="1">dem40A!#REF!</definedName>
    <definedName name="Z_B4CB097C_161F_11D5_8064_004005726899_.wvu.FilterData" localSheetId="5" hidden="1">'dem34'!#REF!</definedName>
    <definedName name="Z_B4CB097F_161F_11D5_8064_004005726899_.wvu.FilterData" localSheetId="5" hidden="1">'dem34'!#REF!</definedName>
    <definedName name="Z_B4CB098C_161F_11D5_8064_004005726899_.wvu.FilterData" localSheetId="6" hidden="1">'dem38'!#REF!</definedName>
    <definedName name="Z_B4CB098C_161F_11D5_8064_004005726899_.wvu.FilterData" localSheetId="7" hidden="1">'dem40'!$C$16:$C$53</definedName>
    <definedName name="Z_B4CB098C_161F_11D5_8064_004005726899_.wvu.FilterData" localSheetId="8" hidden="1">dem40A!#REF!</definedName>
    <definedName name="Z_B4CB098E_161F_11D5_8064_004005726899_.wvu.FilterData" localSheetId="4" hidden="1">'dem31'!#REF!</definedName>
    <definedName name="Z_B4CB098E_161F_11D5_8064_004005726899_.wvu.FilterData" localSheetId="7" hidden="1">'dem40'!$C$16:$C$53</definedName>
    <definedName name="Z_B4CB098E_161F_11D5_8064_004005726899_.wvu.FilterData" localSheetId="8" hidden="1">dem40A!#REF!</definedName>
    <definedName name="Z_B4CB0997_161F_11D5_8064_004005726899_.wvu.FilterData" localSheetId="9" hidden="1">'dem47'!#REF!</definedName>
    <definedName name="Z_B4CB0997_161F_11D5_8064_004005726899_.wvu.FilterData" localSheetId="1" hidden="1">'dem7'!#REF!</definedName>
    <definedName name="Z_B4CB099B_161F_11D5_8064_004005726899_.wvu.FilterData" localSheetId="4" hidden="1">'dem31'!#REF!</definedName>
    <definedName name="Z_B4CB099B_161F_11D5_8064_004005726899_.wvu.FilterData" localSheetId="5" hidden="1">'dem34'!#REF!</definedName>
    <definedName name="Z_B4CB099E_161F_11D5_8064_004005726899_.wvu.FilterData" localSheetId="6" hidden="1">'dem38'!#REF!</definedName>
    <definedName name="Z_B4CB099E_161F_11D5_8064_004005726899_.wvu.FilterData" localSheetId="7" hidden="1">'dem40'!$C$16:$C$53</definedName>
    <definedName name="Z_B4CB099E_161F_11D5_8064_004005726899_.wvu.FilterData" localSheetId="8" hidden="1">dem40A!#REF!</definedName>
    <definedName name="Z_BDCF7345_18B1_4C88_89F2_E67F940CDF85_.wvu.FilterData" localSheetId="0" hidden="1">Rev_Cap!$A$6:$I$15</definedName>
    <definedName name="Z_BDCF7345_18B1_4C88_89F2_E67F940CDF85_.wvu.PrintArea" localSheetId="0" hidden="1">Rev_Cap!$A$1:$H$19</definedName>
    <definedName name="Z_C868F8C3_16D7_11D5_A68D_81D6213F5331_.wvu.Cols" localSheetId="4" hidden="1">'dem31'!#REF!</definedName>
    <definedName name="Z_C868F8C3_16D7_11D5_A68D_81D6213F5331_.wvu.Cols" localSheetId="5" hidden="1">'dem34'!#REF!</definedName>
    <definedName name="Z_C868F8C3_16D7_11D5_A68D_81D6213F5331_.wvu.Cols" localSheetId="6" hidden="1">'dem38'!#REF!</definedName>
    <definedName name="Z_C868F8C3_16D7_11D5_A68D_81D6213F5331_.wvu.Cols" localSheetId="7" hidden="1">'dem40'!#REF!</definedName>
    <definedName name="Z_C868F8C3_16D7_11D5_A68D_81D6213F5331_.wvu.Cols" localSheetId="8" hidden="1">dem40A!#REF!</definedName>
    <definedName name="Z_C868F8C3_16D7_11D5_A68D_81D6213F5331_.wvu.Cols" localSheetId="9" hidden="1">'dem47'!#REF!</definedName>
    <definedName name="Z_C868F8C3_16D7_11D5_A68D_81D6213F5331_.wvu.Cols" localSheetId="1" hidden="1">'dem7'!#REF!</definedName>
    <definedName name="Z_C868F8C3_16D7_11D5_A68D_81D6213F5331_.wvu.FilterData" localSheetId="4" hidden="1">'dem31'!#REF!</definedName>
    <definedName name="Z_C868F8C3_16D7_11D5_A68D_81D6213F5331_.wvu.FilterData" localSheetId="5" hidden="1">'dem34'!#REF!</definedName>
    <definedName name="Z_C868F8C3_16D7_11D5_A68D_81D6213F5331_.wvu.FilterData" localSheetId="6" hidden="1">'dem38'!#REF!</definedName>
    <definedName name="Z_C868F8C3_16D7_11D5_A68D_81D6213F5331_.wvu.FilterData" localSheetId="7" hidden="1">'dem40'!$C$16:$C$53</definedName>
    <definedName name="Z_C868F8C3_16D7_11D5_A68D_81D6213F5331_.wvu.FilterData" localSheetId="8" hidden="1">dem40A!#REF!</definedName>
    <definedName name="Z_C868F8C3_16D7_11D5_A68D_81D6213F5331_.wvu.FilterData" localSheetId="9" hidden="1">'dem47'!#REF!</definedName>
    <definedName name="Z_C868F8C3_16D7_11D5_A68D_81D6213F5331_.wvu.FilterData" localSheetId="1" hidden="1">'dem7'!#REF!</definedName>
    <definedName name="Z_C868F8C3_16D7_11D5_A68D_81D6213F5331_.wvu.PrintArea" localSheetId="2" hidden="1">'dem13'!$A$1:$H$16</definedName>
    <definedName name="Z_C868F8C3_16D7_11D5_A68D_81D6213F5331_.wvu.PrintArea" localSheetId="3" hidden="1">'dem17'!$A$1:$H$15</definedName>
    <definedName name="Z_C868F8C3_16D7_11D5_A68D_81D6213F5331_.wvu.PrintArea" localSheetId="4" hidden="1">'dem31'!$A$1:$H$17</definedName>
    <definedName name="Z_C868F8C3_16D7_11D5_A68D_81D6213F5331_.wvu.PrintArea" localSheetId="5" hidden="1">'dem34'!$A$1:$H$16</definedName>
    <definedName name="Z_C868F8C3_16D7_11D5_A68D_81D6213F5331_.wvu.PrintArea" localSheetId="6" hidden="1">'dem38'!$A$1:$H$15</definedName>
    <definedName name="Z_C868F8C3_16D7_11D5_A68D_81D6213F5331_.wvu.PrintArea" localSheetId="7" hidden="1">'dem40'!$A$1:$M$53</definedName>
    <definedName name="Z_C868F8C3_16D7_11D5_A68D_81D6213F5331_.wvu.PrintArea" localSheetId="8" hidden="1">dem40A!$A$1:$H$16</definedName>
    <definedName name="Z_C868F8C3_16D7_11D5_A68D_81D6213F5331_.wvu.PrintArea" localSheetId="9" hidden="1">'dem47'!$A$1:$H$15</definedName>
    <definedName name="Z_C868F8C3_16D7_11D5_A68D_81D6213F5331_.wvu.PrintArea" localSheetId="1" hidden="1">'dem7'!$A$1:$H$15</definedName>
    <definedName name="Z_C868F8C3_16D7_11D5_A68D_81D6213F5331_.wvu.PrintTitles" localSheetId="2" hidden="1">'dem13'!$14:$16</definedName>
    <definedName name="Z_C868F8C3_16D7_11D5_A68D_81D6213F5331_.wvu.PrintTitles" localSheetId="4" hidden="1">'dem31'!$14:$16</definedName>
    <definedName name="Z_C868F8C3_16D7_11D5_A68D_81D6213F5331_.wvu.PrintTitles" localSheetId="5" hidden="1">'dem34'!$14:$16</definedName>
    <definedName name="Z_C868F8C3_16D7_11D5_A68D_81D6213F5331_.wvu.PrintTitles" localSheetId="6" hidden="1">'dem38'!$13:$15</definedName>
    <definedName name="Z_C868F8C3_16D7_11D5_A68D_81D6213F5331_.wvu.PrintTitles" localSheetId="7" hidden="1">'dem40'!$12:$14</definedName>
    <definedName name="Z_C868F8C3_16D7_11D5_A68D_81D6213F5331_.wvu.PrintTitles" localSheetId="8" hidden="1">dem40A!$14:$16</definedName>
    <definedName name="Z_C868F8C3_16D7_11D5_A68D_81D6213F5331_.wvu.PrintTitles" localSheetId="9" hidden="1">'dem47'!$13:$15</definedName>
    <definedName name="Z_C868F8C3_16D7_11D5_A68D_81D6213F5331_.wvu.PrintTitles" localSheetId="1" hidden="1">'dem7'!$14:$15</definedName>
    <definedName name="Z_CBFC2224_D3AC_4AA3_8CE4_B555FCF23158_.wvu.FilterData" localSheetId="0" hidden="1">Rev_Cap!$A$6:$I$15</definedName>
    <definedName name="Z_CBFC2224_D3AC_4AA3_8CE4_B555FCF23158_.wvu.PrintArea" localSheetId="0" hidden="1">Rev_Cap!$A$1:$H$18</definedName>
    <definedName name="Z_E4E8F753_76B4_42E1_AD26_8B3589CB8A4B_.wvu.FilterData" localSheetId="0" hidden="1">Rev_Cap!$A$6:$I$15</definedName>
    <definedName name="Z_E4E8F753_76B4_42E1_AD26_8B3589CB8A4B_.wvu.PrintArea" localSheetId="0" hidden="1">Rev_Cap!$A$1:$H$15</definedName>
    <definedName name="Z_E5DF37BD_125C_11D5_8DC4_D0F5D88B3549_.wvu.Cols" localSheetId="4" hidden="1">'dem31'!#REF!</definedName>
    <definedName name="Z_E5DF37BD_125C_11D5_8DC4_D0F5D88B3549_.wvu.Cols" localSheetId="5" hidden="1">'dem34'!#REF!</definedName>
    <definedName name="Z_E5DF37BD_125C_11D5_8DC4_D0F5D88B3549_.wvu.Cols" localSheetId="6" hidden="1">'dem38'!#REF!</definedName>
    <definedName name="Z_E5DF37BD_125C_11D5_8DC4_D0F5D88B3549_.wvu.Cols" localSheetId="7" hidden="1">'dem40'!#REF!</definedName>
    <definedName name="Z_E5DF37BD_125C_11D5_8DC4_D0F5D88B3549_.wvu.Cols" localSheetId="8" hidden="1">dem40A!#REF!</definedName>
    <definedName name="Z_E5DF37BD_125C_11D5_8DC4_D0F5D88B3549_.wvu.Cols" localSheetId="9" hidden="1">'dem47'!#REF!</definedName>
    <definedName name="Z_E5DF37BD_125C_11D5_8DC4_D0F5D88B3549_.wvu.Cols" localSheetId="1" hidden="1">'dem7'!#REF!</definedName>
    <definedName name="Z_E5DF37BD_125C_11D5_8DC4_D0F5D88B3549_.wvu.FilterData" localSheetId="4" hidden="1">'dem31'!#REF!</definedName>
    <definedName name="Z_E5DF37BD_125C_11D5_8DC4_D0F5D88B3549_.wvu.FilterData" localSheetId="5" hidden="1">'dem34'!#REF!</definedName>
    <definedName name="Z_E5DF37BD_125C_11D5_8DC4_D0F5D88B3549_.wvu.FilterData" localSheetId="6" hidden="1">'dem38'!#REF!</definedName>
    <definedName name="Z_E5DF37BD_125C_11D5_8DC4_D0F5D88B3549_.wvu.FilterData" localSheetId="7" hidden="1">'dem40'!$C$16:$C$53</definedName>
    <definedName name="Z_E5DF37BD_125C_11D5_8DC4_D0F5D88B3549_.wvu.FilterData" localSheetId="8" hidden="1">dem40A!#REF!</definedName>
    <definedName name="Z_E5DF37BD_125C_11D5_8DC4_D0F5D88B3549_.wvu.FilterData" localSheetId="9" hidden="1">'dem47'!#REF!</definedName>
    <definedName name="Z_E5DF37BD_125C_11D5_8DC4_D0F5D88B3549_.wvu.FilterData" localSheetId="1" hidden="1">'dem7'!#REF!</definedName>
    <definedName name="Z_E5DF37BD_125C_11D5_8DC4_D0F5D88B3549_.wvu.PrintArea" localSheetId="2" hidden="1">'dem13'!$A$1:$H$16</definedName>
    <definedName name="Z_E5DF37BD_125C_11D5_8DC4_D0F5D88B3549_.wvu.PrintArea" localSheetId="3" hidden="1">'dem17'!$A$1:$H$15</definedName>
    <definedName name="Z_E5DF37BD_125C_11D5_8DC4_D0F5D88B3549_.wvu.PrintArea" localSheetId="4" hidden="1">'dem31'!$A$1:$H$17</definedName>
    <definedName name="Z_E5DF37BD_125C_11D5_8DC4_D0F5D88B3549_.wvu.PrintArea" localSheetId="5" hidden="1">'dem34'!$A$1:$H$16</definedName>
    <definedName name="Z_E5DF37BD_125C_11D5_8DC4_D0F5D88B3549_.wvu.PrintArea" localSheetId="6" hidden="1">'dem38'!$A$1:$H$15</definedName>
    <definedName name="Z_E5DF37BD_125C_11D5_8DC4_D0F5D88B3549_.wvu.PrintArea" localSheetId="7" hidden="1">'dem40'!$A$1:$M$53</definedName>
    <definedName name="Z_E5DF37BD_125C_11D5_8DC4_D0F5D88B3549_.wvu.PrintArea" localSheetId="8" hidden="1">dem40A!$A$1:$H$16</definedName>
    <definedName name="Z_E5DF37BD_125C_11D5_8DC4_D0F5D88B3549_.wvu.PrintArea" localSheetId="9" hidden="1">'dem47'!$A$1:$H$15</definedName>
    <definedName name="Z_E5DF37BD_125C_11D5_8DC4_D0F5D88B3549_.wvu.PrintArea" localSheetId="1" hidden="1">'dem7'!$A$1:$H$15</definedName>
    <definedName name="Z_E5DF37BD_125C_11D5_8DC4_D0F5D88B3549_.wvu.PrintTitles" localSheetId="2" hidden="1">'dem13'!$14:$16</definedName>
    <definedName name="Z_E5DF37BD_125C_11D5_8DC4_D0F5D88B3549_.wvu.PrintTitles" localSheetId="4" hidden="1">'dem31'!$14:$16</definedName>
    <definedName name="Z_E5DF37BD_125C_11D5_8DC4_D0F5D88B3549_.wvu.PrintTitles" localSheetId="5" hidden="1">'dem34'!$14:$16</definedName>
    <definedName name="Z_E5DF37BD_125C_11D5_8DC4_D0F5D88B3549_.wvu.PrintTitles" localSheetId="6" hidden="1">'dem38'!$13:$15</definedName>
    <definedName name="Z_E5DF37BD_125C_11D5_8DC4_D0F5D88B3549_.wvu.PrintTitles" localSheetId="7" hidden="1">'dem40'!$12:$14</definedName>
    <definedName name="Z_E5DF37BD_125C_11D5_8DC4_D0F5D88B3549_.wvu.PrintTitles" localSheetId="8" hidden="1">dem40A!$14:$16</definedName>
    <definedName name="Z_E5DF37BD_125C_11D5_8DC4_D0F5D88B3549_.wvu.PrintTitles" localSheetId="9" hidden="1">'dem47'!$13:$15</definedName>
    <definedName name="Z_E5DF37BD_125C_11D5_8DC4_D0F5D88B3549_.wvu.PrintTitles" localSheetId="1" hidden="1">'dem7'!$14:$15</definedName>
    <definedName name="Z_F1391393_1D1C_410F_A76B_773FA6985814_.wvu.PrintArea" localSheetId="6" hidden="1">'dem38'!#REF!</definedName>
    <definedName name="Z_F1391393_1D1C_410F_A76B_773FA6985814_.wvu.PrintTitles" localSheetId="6" hidden="1">'dem38'!$13:$15</definedName>
    <definedName name="Z_F8ADACC1_164E_11D6_B603_000021DAEEA2_.wvu.Cols" localSheetId="4" hidden="1">'dem31'!#REF!</definedName>
    <definedName name="Z_F8ADACC1_164E_11D6_B603_000021DAEEA2_.wvu.Cols" localSheetId="5" hidden="1">'dem34'!#REF!</definedName>
    <definedName name="Z_F8ADACC1_164E_11D6_B603_000021DAEEA2_.wvu.Cols" localSheetId="6" hidden="1">'dem38'!#REF!</definedName>
    <definedName name="Z_F8ADACC1_164E_11D6_B603_000021DAEEA2_.wvu.Cols" localSheetId="7" hidden="1">'dem40'!#REF!</definedName>
    <definedName name="Z_F8ADACC1_164E_11D6_B603_000021DAEEA2_.wvu.Cols" localSheetId="8" hidden="1">dem40A!#REF!</definedName>
    <definedName name="Z_F8ADACC1_164E_11D6_B603_000021DAEEA2_.wvu.Cols" localSheetId="9" hidden="1">'dem47'!#REF!</definedName>
    <definedName name="Z_F8ADACC1_164E_11D6_B603_000021DAEEA2_.wvu.Cols" localSheetId="1" hidden="1">'dem7'!#REF!</definedName>
    <definedName name="Z_F8ADACC1_164E_11D6_B603_000021DAEEA2_.wvu.FilterData" localSheetId="4" hidden="1">'dem31'!#REF!</definedName>
    <definedName name="Z_F8ADACC1_164E_11D6_B603_000021DAEEA2_.wvu.FilterData" localSheetId="5" hidden="1">'dem34'!#REF!</definedName>
    <definedName name="Z_F8ADACC1_164E_11D6_B603_000021DAEEA2_.wvu.FilterData" localSheetId="6" hidden="1">'dem38'!#REF!</definedName>
    <definedName name="Z_F8ADACC1_164E_11D6_B603_000021DAEEA2_.wvu.FilterData" localSheetId="7" hidden="1">'dem40'!$C$16:$C$53</definedName>
    <definedName name="Z_F8ADACC1_164E_11D6_B603_000021DAEEA2_.wvu.FilterData" localSheetId="8" hidden="1">dem40A!#REF!</definedName>
    <definedName name="Z_F8ADACC1_164E_11D6_B603_000021DAEEA2_.wvu.FilterData" localSheetId="9" hidden="1">'dem47'!#REF!</definedName>
    <definedName name="Z_F8ADACC1_164E_11D6_B603_000021DAEEA2_.wvu.FilterData" localSheetId="1" hidden="1">'dem7'!#REF!</definedName>
    <definedName name="Z_F8ADACC1_164E_11D6_B603_000021DAEEA2_.wvu.PrintArea" localSheetId="2" hidden="1">'dem13'!$A$1:$H$16</definedName>
    <definedName name="Z_F8ADACC1_164E_11D6_B603_000021DAEEA2_.wvu.PrintArea" localSheetId="3" hidden="1">'dem17'!$A$1:$H$15</definedName>
    <definedName name="Z_F8ADACC1_164E_11D6_B603_000021DAEEA2_.wvu.PrintArea" localSheetId="4" hidden="1">'dem31'!$A$1:$H$17</definedName>
    <definedName name="Z_F8ADACC1_164E_11D6_B603_000021DAEEA2_.wvu.PrintArea" localSheetId="5" hidden="1">'dem34'!$A$1:$H$16</definedName>
    <definedName name="Z_F8ADACC1_164E_11D6_B603_000021DAEEA2_.wvu.PrintArea" localSheetId="6" hidden="1">'dem38'!$A$1:$H$15</definedName>
    <definedName name="Z_F8ADACC1_164E_11D6_B603_000021DAEEA2_.wvu.PrintArea" localSheetId="7" hidden="1">'dem40'!$A$1:$M$53</definedName>
    <definedName name="Z_F8ADACC1_164E_11D6_B603_000021DAEEA2_.wvu.PrintArea" localSheetId="8" hidden="1">dem40A!$A$1:$H$16</definedName>
    <definedName name="Z_F8ADACC1_164E_11D6_B603_000021DAEEA2_.wvu.PrintArea" localSheetId="9" hidden="1">'dem47'!$A$1:$H$15</definedName>
    <definedName name="Z_F8ADACC1_164E_11D6_B603_000021DAEEA2_.wvu.PrintArea" localSheetId="1" hidden="1">'dem7'!$A$1:$H$17</definedName>
    <definedName name="Z_F8ADACC1_164E_11D6_B603_000021DAEEA2_.wvu.PrintTitles" localSheetId="2" hidden="1">'dem13'!$14:$16</definedName>
    <definedName name="Z_F8ADACC1_164E_11D6_B603_000021DAEEA2_.wvu.PrintTitles" localSheetId="4" hidden="1">'dem31'!$14:$16</definedName>
    <definedName name="Z_F8ADACC1_164E_11D6_B603_000021DAEEA2_.wvu.PrintTitles" localSheetId="5" hidden="1">'dem34'!$14:$16</definedName>
    <definedName name="Z_F8ADACC1_164E_11D6_B603_000021DAEEA2_.wvu.PrintTitles" localSheetId="6" hidden="1">'dem38'!$13:$15</definedName>
    <definedName name="Z_F8ADACC1_164E_11D6_B603_000021DAEEA2_.wvu.PrintTitles" localSheetId="7" hidden="1">'dem40'!$12:$14</definedName>
    <definedName name="Z_F8ADACC1_164E_11D6_B603_000021DAEEA2_.wvu.PrintTitles" localSheetId="8" hidden="1">dem40A!$14:$16</definedName>
    <definedName name="Z_F8ADACC1_164E_11D6_B603_000021DAEEA2_.wvu.PrintTitles" localSheetId="9" hidden="1">'dem47'!$13:$15</definedName>
    <definedName name="Z_F8ADACC1_164E_11D6_B603_000021DAEEA2_.wvu.PrintTitles" localSheetId="1" hidden="1">'dem7'!$14:$15</definedName>
  </definedNames>
  <calcPr calcId="125725"/>
  <customWorkbookViews>
    <customWorkbookView name="sonam - Personal View" guid="{44B5F5DE-C96C-4269-969A-574D4EEEEEF5}" mergeInterval="0" personalView="1" maximized="1" xWindow="1" yWindow="1" windowWidth="1280" windowHeight="454" activeSheetId="1"/>
    <customWorkbookView name="lenovo - Personal View" guid="{BDCF7345-18B1-4C88-89F2-E67F940CDF85}" mergeInterval="0" personalView="1" maximized="1" xWindow="1" yWindow="1" windowWidth="1280" windowHeight="528" tabRatio="722" activeSheetId="9"/>
    <customWorkbookView name="Administrator - Personal View" guid="{F13B090A-ECDA-4418-9F13-644A873400E7}" mergeInterval="0" personalView="1" maximized="1" windowWidth="1020" windowHeight="652" activeSheetId="12"/>
    <customWorkbookView name="hemlal - Personal View" guid="{63DB0950-E90F-4380-862C-985B5EB19119}" mergeInterval="0" personalView="1" maximized="1" windowWidth="1276" windowHeight="852" activeSheetId="22"/>
    <customWorkbookView name="karma - Personal View" guid="{7CE36697-C418-4ED3-BCF0-EA686CB40E87}" mergeInterval="0" personalView="1" maximized="1" windowWidth="1020" windowHeight="596" activeSheetId="49"/>
    <customWorkbookView name="Manisha - Personal View" guid="{0A01029B-7B3B-461F-BED3-37847DEE34DD}" mergeInterval="0" personalView="1" maximized="1" xWindow="1" yWindow="1" windowWidth="1024" windowHeight="506" tabRatio="722" activeSheetId="24"/>
    <customWorkbookView name="aruni - Personal View" guid="{E4E8F753-76B4-42E1-AD26-8B3589CB8A4B}" mergeInterval="0" personalView="1" maximized="1" windowWidth="1276" windowHeight="495" tabRatio="722" activeSheetId="31"/>
    <customWorkbookView name="Mahendra - Personal View" guid="{CBFC2224-D3AC-4AA3-8CE4-B555FCF23158}" mergeInterval="0" personalView="1" maximized="1" xWindow="1" yWindow="1" windowWidth="1366" windowHeight="538" tabRatio="722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2"/>
  <c r="F21" i="122"/>
  <c r="F22" s="1"/>
  <c r="F23" s="1"/>
  <c r="F24" s="1"/>
  <c r="F25" s="1"/>
  <c r="E21"/>
  <c r="E22" s="1"/>
  <c r="E23" s="1"/>
  <c r="E24" s="1"/>
  <c r="G20"/>
  <c r="G21" s="1"/>
  <c r="G22" s="1"/>
  <c r="G23" s="1"/>
  <c r="G24" s="1"/>
  <c r="G25" s="1"/>
  <c r="F10"/>
  <c r="G7"/>
  <c r="G6"/>
  <c r="E25" l="1"/>
  <c r="E9" l="1"/>
  <c r="E10" s="1"/>
  <c r="G10" s="1"/>
  <c r="G9" l="1"/>
  <c r="F24" i="102"/>
  <c r="E24"/>
  <c r="G22"/>
  <c r="E38" i="62" l="1"/>
  <c r="E39" s="1"/>
  <c r="D11" i="2"/>
  <c r="E11"/>
  <c r="F35" i="86"/>
  <c r="F36" s="1"/>
  <c r="F38" s="1"/>
  <c r="F39" s="1"/>
  <c r="E35"/>
  <c r="F43" i="62"/>
  <c r="E43"/>
  <c r="F39"/>
  <c r="G21"/>
  <c r="F35"/>
  <c r="E35"/>
  <c r="G34"/>
  <c r="G42"/>
  <c r="G43" s="1"/>
  <c r="E44" l="1"/>
  <c r="F44"/>
  <c r="F45" s="1"/>
  <c r="F46" s="1"/>
  <c r="F47" s="1"/>
  <c r="F10" i="100" l="1"/>
  <c r="G7" l="1"/>
  <c r="G7" i="102"/>
  <c r="G8"/>
  <c r="G7" i="93"/>
  <c r="G7" i="89"/>
  <c r="G8"/>
  <c r="G7" i="86"/>
  <c r="G8"/>
  <c r="G7" i="121"/>
  <c r="G8"/>
  <c r="G7" i="62"/>
  <c r="G8"/>
  <c r="F14" i="2" l="1"/>
  <c r="E14" l="1"/>
  <c r="F25" i="102" l="1"/>
  <c r="F26" s="1"/>
  <c r="F27" s="1"/>
  <c r="F28" s="1"/>
  <c r="F29" s="1"/>
  <c r="E25"/>
  <c r="E26" s="1"/>
  <c r="G23"/>
  <c r="G24" l="1"/>
  <c r="G25" s="1"/>
  <c r="G26" s="1"/>
  <c r="G27" s="1"/>
  <c r="G28" s="1"/>
  <c r="G29" s="1"/>
  <c r="E27"/>
  <c r="E28" s="1"/>
  <c r="E29" s="1"/>
  <c r="F10" l="1"/>
  <c r="E13" i="2" l="1"/>
  <c r="F13"/>
  <c r="F30" i="93" l="1"/>
  <c r="E30"/>
  <c r="G29"/>
  <c r="F23"/>
  <c r="F24" s="1"/>
  <c r="E23"/>
  <c r="E24" s="1"/>
  <c r="E31" s="1"/>
  <c r="G22"/>
  <c r="G23" l="1"/>
  <c r="G24" s="1"/>
  <c r="F31"/>
  <c r="F32" s="1"/>
  <c r="F33" s="1"/>
  <c r="F34" s="1"/>
  <c r="E32"/>
  <c r="E33" s="1"/>
  <c r="E34" s="1"/>
  <c r="G30"/>
  <c r="G31" l="1"/>
  <c r="G32" s="1"/>
  <c r="F9" l="1"/>
  <c r="F12" i="2" s="1"/>
  <c r="G33" i="93"/>
  <c r="G34" s="1"/>
  <c r="E12" i="2" l="1"/>
  <c r="F24" i="89"/>
  <c r="F25" s="1"/>
  <c r="F26" s="1"/>
  <c r="F27" s="1"/>
  <c r="F28" s="1"/>
  <c r="F29" s="1"/>
  <c r="F30" s="1"/>
  <c r="E24"/>
  <c r="E25" s="1"/>
  <c r="E26" l="1"/>
  <c r="E27" s="1"/>
  <c r="E28" s="1"/>
  <c r="E29" s="1"/>
  <c r="E30" s="1"/>
  <c r="G23"/>
  <c r="G24" l="1"/>
  <c r="G25" s="1"/>
  <c r="G26" s="1"/>
  <c r="G27" s="1"/>
  <c r="G28" s="1"/>
  <c r="G29" s="1"/>
  <c r="G30" s="1"/>
  <c r="F10" l="1"/>
  <c r="F11" i="2" s="1"/>
  <c r="F34" i="86" l="1"/>
  <c r="E34"/>
  <c r="G33"/>
  <c r="F23"/>
  <c r="F24" s="1"/>
  <c r="F25" s="1"/>
  <c r="F26" s="1"/>
  <c r="F40" s="1"/>
  <c r="E23"/>
  <c r="E24" s="1"/>
  <c r="E25" s="1"/>
  <c r="E26" s="1"/>
  <c r="G22"/>
  <c r="G23" s="1"/>
  <c r="G24" s="1"/>
  <c r="G25" s="1"/>
  <c r="G26" s="1"/>
  <c r="G34" l="1"/>
  <c r="G35"/>
  <c r="G36" s="1"/>
  <c r="G38" s="1"/>
  <c r="G39" s="1"/>
  <c r="G40" s="1"/>
  <c r="E36"/>
  <c r="E38" s="1"/>
  <c r="E39" l="1"/>
  <c r="E10"/>
  <c r="F10" l="1"/>
  <c r="F11" s="1"/>
  <c r="E40"/>
  <c r="E10" i="2"/>
  <c r="E11" i="86"/>
  <c r="F10" i="2" l="1"/>
  <c r="G11" i="86"/>
  <c r="F23" i="121" l="1"/>
  <c r="F24" s="1"/>
  <c r="F25" s="1"/>
  <c r="F26" s="1"/>
  <c r="F27" s="1"/>
  <c r="F28" s="1"/>
  <c r="E23"/>
  <c r="E24" s="1"/>
  <c r="E25" s="1"/>
  <c r="E26" s="1"/>
  <c r="E27" s="1"/>
  <c r="E28" s="1"/>
  <c r="G22"/>
  <c r="G23" l="1"/>
  <c r="G24" s="1"/>
  <c r="G25" s="1"/>
  <c r="G26" s="1"/>
  <c r="G27" s="1"/>
  <c r="G28" s="1"/>
  <c r="F10" l="1"/>
  <c r="F8" i="2" l="1"/>
  <c r="F11" i="121"/>
  <c r="G6"/>
  <c r="E8" i="2" l="1"/>
  <c r="E11" i="121"/>
  <c r="G10" l="1"/>
  <c r="G8" i="2" s="1"/>
  <c r="G11" i="121"/>
  <c r="G38" i="62" l="1"/>
  <c r="F22"/>
  <c r="F23" s="1"/>
  <c r="F24" s="1"/>
  <c r="F25" s="1"/>
  <c r="F26" s="1"/>
  <c r="G39" l="1"/>
  <c r="G44" s="1"/>
  <c r="G45" s="1"/>
  <c r="G46" s="1"/>
  <c r="G47" s="1"/>
  <c r="G35"/>
  <c r="E45"/>
  <c r="E46" s="1"/>
  <c r="E47" s="1"/>
  <c r="G22"/>
  <c r="G23" s="1"/>
  <c r="G24" s="1"/>
  <c r="G25" s="1"/>
  <c r="G26" s="1"/>
  <c r="E22"/>
  <c r="E23" s="1"/>
  <c r="E24" s="1"/>
  <c r="E25" s="1"/>
  <c r="E26" s="1"/>
  <c r="F48" l="1"/>
  <c r="E48"/>
  <c r="E49" s="1"/>
  <c r="G48" l="1"/>
  <c r="F10" s="1"/>
  <c r="F7" i="2" s="1"/>
  <c r="F49" i="62"/>
  <c r="G49" l="1"/>
  <c r="E10"/>
  <c r="E7" i="2" l="1"/>
  <c r="G6" i="100" l="1"/>
  <c r="G6" i="102"/>
  <c r="E41" i="95"/>
  <c r="E42" s="1"/>
  <c r="D63"/>
  <c r="G47"/>
  <c r="G48" s="1"/>
  <c r="G49" s="1"/>
  <c r="G40"/>
  <c r="G41" s="1"/>
  <c r="G42" s="1"/>
  <c r="G43" s="1"/>
  <c r="G21"/>
  <c r="G22"/>
  <c r="G23"/>
  <c r="G24"/>
  <c r="G25"/>
  <c r="G26"/>
  <c r="G27"/>
  <c r="F48"/>
  <c r="F49" s="1"/>
  <c r="F41"/>
  <c r="F42" s="1"/>
  <c r="F43" s="1"/>
  <c r="F28"/>
  <c r="F29" s="1"/>
  <c r="F30" s="1"/>
  <c r="F31" s="1"/>
  <c r="F32" s="1"/>
  <c r="E48"/>
  <c r="E49" s="1"/>
  <c r="E28"/>
  <c r="E29" s="1"/>
  <c r="E30" s="1"/>
  <c r="E31" s="1"/>
  <c r="E32" s="1"/>
  <c r="G6"/>
  <c r="G6" i="93"/>
  <c r="G6" i="89"/>
  <c r="G6" i="86"/>
  <c r="G6" i="62"/>
  <c r="D14" i="2"/>
  <c r="D13"/>
  <c r="D12"/>
  <c r="D10"/>
  <c r="F50" i="95" l="1"/>
  <c r="F51" s="1"/>
  <c r="F52" s="1"/>
  <c r="F53" s="1"/>
  <c r="G50"/>
  <c r="G51" s="1"/>
  <c r="G52" s="1"/>
  <c r="F8" s="1"/>
  <c r="F9" s="1"/>
  <c r="G28"/>
  <c r="G29" s="1"/>
  <c r="G30" s="1"/>
  <c r="G31" s="1"/>
  <c r="G32" s="1"/>
  <c r="E8" s="1"/>
  <c r="E9" s="1"/>
  <c r="E43"/>
  <c r="E50" s="1"/>
  <c r="E51" s="1"/>
  <c r="E52" s="1"/>
  <c r="E53" s="1"/>
  <c r="E63"/>
  <c r="G63" s="1"/>
  <c r="G9" l="1"/>
  <c r="G8"/>
  <c r="G53"/>
  <c r="E10" i="100" l="1"/>
  <c r="G10" s="1"/>
  <c r="G9"/>
  <c r="G14" i="2" s="1"/>
  <c r="F11" i="102" l="1"/>
  <c r="F10" i="93"/>
  <c r="F11" i="62"/>
  <c r="G10" i="102" l="1"/>
  <c r="G13" i="2" s="1"/>
  <c r="E11" i="102"/>
  <c r="G11" s="1"/>
  <c r="G9" i="93"/>
  <c r="G12" i="2" s="1"/>
  <c r="G10" i="89"/>
  <c r="G11" i="2" s="1"/>
  <c r="F11" i="89"/>
  <c r="G10" i="86"/>
  <c r="G10" i="2" s="1"/>
  <c r="E11" i="62"/>
  <c r="G11" s="1"/>
  <c r="G10"/>
  <c r="G7" i="2" s="1"/>
  <c r="F15" l="1"/>
  <c r="F17" s="1"/>
  <c r="E11" i="89"/>
  <c r="G11" s="1"/>
  <c r="E10" i="93"/>
  <c r="G10" s="1"/>
  <c r="E15" i="2" l="1"/>
  <c r="E17" s="1"/>
  <c r="G15" l="1"/>
  <c r="G17" s="1"/>
</calcChain>
</file>

<file path=xl/sharedStrings.xml><?xml version="1.0" encoding="utf-8"?>
<sst xmlns="http://schemas.openxmlformats.org/spreadsheetml/2006/main" count="670" uniqueCount="234">
  <si>
    <t>Page
 No.</t>
  </si>
  <si>
    <t>Major Works</t>
  </si>
  <si>
    <t>Sl. No.</t>
  </si>
  <si>
    <t>Dem. No.</t>
  </si>
  <si>
    <t>Department to which the Demand/ Appropriation Relates</t>
  </si>
  <si>
    <t>Revenue</t>
  </si>
  <si>
    <t>Capital</t>
  </si>
  <si>
    <t>REVENUE</t>
  </si>
  <si>
    <t>CAPITAL</t>
  </si>
  <si>
    <t>I.</t>
  </si>
  <si>
    <t>Original Grant</t>
  </si>
  <si>
    <t>II.</t>
  </si>
  <si>
    <t>Supplementary estimate</t>
  </si>
  <si>
    <t>CAPITAL SECTION</t>
  </si>
  <si>
    <t>East District</t>
  </si>
  <si>
    <t>West District</t>
  </si>
  <si>
    <t>Establishment</t>
  </si>
  <si>
    <t>Other Expenditure</t>
  </si>
  <si>
    <t>(Original plus 1st Supplementary)</t>
  </si>
  <si>
    <t>III.</t>
  </si>
  <si>
    <t>Sub-Head under which this Supplementary Grant will be accounted for :-</t>
  </si>
  <si>
    <t>Major/Sub-Major/Minor/Sub/Detailed Heads</t>
  </si>
  <si>
    <t>Capital Outlay on Tourism</t>
  </si>
  <si>
    <t>NON-PLAN</t>
  </si>
  <si>
    <t>Capital Outlay on Roads &amp; Bridges</t>
  </si>
  <si>
    <t>Direction &amp; Administration</t>
  </si>
  <si>
    <t>CSS</t>
  </si>
  <si>
    <t>Capital Outlay on Education, Sports, Art  and Culture</t>
  </si>
  <si>
    <t>Buildings</t>
  </si>
  <si>
    <t>Transmission &amp; Distribution</t>
  </si>
  <si>
    <t>DEMAND NO. 7</t>
  </si>
  <si>
    <t>General Education</t>
  </si>
  <si>
    <t>General</t>
  </si>
  <si>
    <t>Construction</t>
  </si>
  <si>
    <t>Roads &amp; Bridges</t>
  </si>
  <si>
    <t>Tourism</t>
  </si>
  <si>
    <t>Total</t>
  </si>
  <si>
    <t>Voted</t>
  </si>
  <si>
    <t>PLAN</t>
  </si>
  <si>
    <t>Non-Plan</t>
  </si>
  <si>
    <t>REVENUE SECTION</t>
  </si>
  <si>
    <t>M.H.</t>
  </si>
  <si>
    <t>NEC</t>
  </si>
  <si>
    <t>State Plan</t>
  </si>
  <si>
    <t>C.S.S</t>
  </si>
  <si>
    <t>DEMAND NO. 38</t>
  </si>
  <si>
    <t>MS</t>
  </si>
  <si>
    <t>MSS</t>
  </si>
  <si>
    <t>DS</t>
  </si>
  <si>
    <t xml:space="preserve">% </t>
  </si>
  <si>
    <t>Disc %</t>
  </si>
  <si>
    <t>Capital Outlay on Power Projects</t>
  </si>
  <si>
    <t>Road Works</t>
  </si>
  <si>
    <t>DEMAND NO. 13</t>
  </si>
  <si>
    <t>DEMAND NO. 31</t>
  </si>
  <si>
    <t>DEMAND NO. 34</t>
  </si>
  <si>
    <t>ROADS AND BRIDGES</t>
  </si>
  <si>
    <t xml:space="preserve">A- Gross Total </t>
  </si>
  <si>
    <t>B- Deduct Recoveries</t>
  </si>
  <si>
    <t xml:space="preserve">     Total ( A-B)</t>
  </si>
  <si>
    <t>Tourist Infrastructure</t>
  </si>
  <si>
    <t>DEMAND NO. 40</t>
  </si>
  <si>
    <t>TOURISM AND CIVIL AVIATION</t>
  </si>
  <si>
    <t>Tourist Centre</t>
  </si>
  <si>
    <t>Development Projects</t>
  </si>
  <si>
    <t>-</t>
  </si>
  <si>
    <t>OF</t>
  </si>
  <si>
    <t>CONTENTS AND SUMMARY</t>
  </si>
  <si>
    <r>
      <t>(</t>
    </r>
    <r>
      <rPr>
        <i/>
        <sz val="10"/>
        <rFont val="Rupee Foradian"/>
        <family val="2"/>
      </rPr>
      <t>`</t>
    </r>
    <r>
      <rPr>
        <i/>
        <sz val="10"/>
        <rFont val="Times New Roman"/>
        <family val="1"/>
      </rPr>
      <t xml:space="preserve"> in thousand)</t>
    </r>
  </si>
  <si>
    <t>District &amp; Other Roads</t>
  </si>
  <si>
    <t>NP-State Sector</t>
  </si>
  <si>
    <t>Normal</t>
  </si>
  <si>
    <t>State Earmarked</t>
  </si>
  <si>
    <t>Plan-Central Sector</t>
  </si>
  <si>
    <t>of the amount now required</t>
  </si>
  <si>
    <t>Plan-State Sector</t>
  </si>
  <si>
    <t>State Normal</t>
  </si>
  <si>
    <t>TOTAL</t>
  </si>
  <si>
    <t xml:space="preserve">NON-PLAN </t>
  </si>
  <si>
    <t>Tourism and Civil Aviation</t>
  </si>
  <si>
    <t>Urban Health Services</t>
  </si>
  <si>
    <t>Hospitals and Dispensaries</t>
  </si>
  <si>
    <t xml:space="preserve">Infrastructure Development for Destinations and Circuits </t>
  </si>
  <si>
    <t>SCHEME 1</t>
  </si>
  <si>
    <t>SCHEME 2</t>
  </si>
  <si>
    <t>Office Buildings</t>
  </si>
  <si>
    <t>Capital Outlay on Public Works</t>
  </si>
  <si>
    <t>Skill Development</t>
  </si>
  <si>
    <t>University and Higher Education</t>
  </si>
  <si>
    <t>State Share of NEC</t>
  </si>
  <si>
    <t>63.00.72</t>
  </si>
  <si>
    <t>District Roads</t>
  </si>
  <si>
    <t>61.00.76</t>
  </si>
  <si>
    <t>Social Welfare</t>
  </si>
  <si>
    <t>Child Welfare</t>
  </si>
  <si>
    <t>Welfare of Aged, Infirm &amp; Destitute</t>
  </si>
  <si>
    <t>Capital Outlay on Social Security and 
Welfare</t>
  </si>
  <si>
    <t>Tourist Accommodation</t>
  </si>
  <si>
    <t>Promotion and Publicity</t>
  </si>
  <si>
    <t>Tourism Development Activities</t>
  </si>
  <si>
    <t>Tourist Fair &amp; Festival</t>
  </si>
  <si>
    <t>Tourist Fairs &amp; Festival</t>
  </si>
  <si>
    <t>63.00.73</t>
  </si>
  <si>
    <t>Publicity</t>
  </si>
  <si>
    <t>4011002027</t>
  </si>
  <si>
    <t>State Share for Centrally Sponsored 
Schemes and ADB</t>
  </si>
  <si>
    <t>State Share for Centrally Sponsored Schemes</t>
  </si>
  <si>
    <t>DEMAND NO. 47</t>
  </si>
  <si>
    <t>See page 29 of Vol IV of the Demand for Grants for 2016-17</t>
  </si>
  <si>
    <t>(a)</t>
  </si>
  <si>
    <t>(b)</t>
  </si>
  <si>
    <t>The Supplementary is required for:</t>
  </si>
  <si>
    <t>*</t>
  </si>
  <si>
    <t xml:space="preserve"> (c)</t>
  </si>
  <si>
    <t xml:space="preserve">Construction </t>
  </si>
  <si>
    <t>(c)</t>
  </si>
  <si>
    <t>Matching State Share for Central Schemes.</t>
  </si>
  <si>
    <t>63.00.94</t>
  </si>
  <si>
    <t>63.00.95</t>
  </si>
  <si>
    <t>63.00.96</t>
  </si>
  <si>
    <t>World Tourism Day ( Central Share)</t>
  </si>
  <si>
    <t xml:space="preserve"> (b)</t>
  </si>
  <si>
    <t>50.81.92</t>
  </si>
  <si>
    <t>Tourist Wayside Amenity, Toilets for all age and differently abled along en-route Nathula in East Sikkim ( Central Share)</t>
  </si>
  <si>
    <t>Implementation of Schemes under Centrally Sponsored Schemes</t>
  </si>
  <si>
    <t>63.00.97</t>
  </si>
  <si>
    <t>63.00.98</t>
  </si>
  <si>
    <t>Yoga Shivir</t>
  </si>
  <si>
    <t>Participation in Destination North East 
( Central Share)</t>
  </si>
  <si>
    <t xml:space="preserve"> (a)</t>
  </si>
  <si>
    <t xml:space="preserve"> (b) </t>
  </si>
  <si>
    <t xml:space="preserve"> (d)</t>
  </si>
  <si>
    <t xml:space="preserve"> (e)</t>
  </si>
  <si>
    <t>Organising Yoga Shivir</t>
  </si>
  <si>
    <t xml:space="preserve"> (f)</t>
  </si>
  <si>
    <t>Implementation of Externally Aided Project</t>
  </si>
  <si>
    <t>Fair, Festivals and Publicity</t>
  </si>
  <si>
    <t>(*) New Sub-head</t>
  </si>
  <si>
    <t>View Points at Vantage Location</t>
  </si>
  <si>
    <t>Participation in Destination North East          (State Share)</t>
  </si>
  <si>
    <t>World Tourism Day</t>
  </si>
  <si>
    <t>4012053025</t>
  </si>
  <si>
    <t>Destination North-East</t>
  </si>
  <si>
    <t>4012053024</t>
  </si>
  <si>
    <t>4011002048</t>
  </si>
  <si>
    <t>4011002049</t>
  </si>
  <si>
    <t>4011002050</t>
  </si>
  <si>
    <t>Infrastructure Development for Destinations and Circuits</t>
  </si>
  <si>
    <t>Tourist Wayside Amenity, Toilets for all age and differently abled along en-route Nathula in East Sikkim</t>
  </si>
  <si>
    <t>4030094125</t>
  </si>
  <si>
    <t xml:space="preserve"> </t>
  </si>
  <si>
    <t>Land Compensation</t>
  </si>
  <si>
    <t>60.00.56</t>
  </si>
  <si>
    <t>Power</t>
  </si>
  <si>
    <t>Major Work (State Share)</t>
  </si>
  <si>
    <t xml:space="preserve">Integrated Power Development Scheme (IPDS) </t>
  </si>
  <si>
    <t>96.00.53</t>
  </si>
  <si>
    <t>Removal of Deficiencies in Existing Network</t>
  </si>
  <si>
    <t>Education</t>
  </si>
  <si>
    <t>EDUCATION DEPARTMENT</t>
  </si>
  <si>
    <t>HEALTH AND FAMILY WELFARE</t>
  </si>
  <si>
    <t>POWER</t>
  </si>
  <si>
    <t>SOCIAL JUSTICE AND WELFARE</t>
  </si>
  <si>
    <t>SKILL DEVELOPMENT DEPARTMENT</t>
  </si>
  <si>
    <t>(₹ in thousand)</t>
  </si>
  <si>
    <t>Health and Family Welfare</t>
  </si>
  <si>
    <t>Social Justice and Welfare</t>
  </si>
  <si>
    <t>60.00.89</t>
  </si>
  <si>
    <t>63</t>
  </si>
  <si>
    <t>Infrastructure Development</t>
  </si>
  <si>
    <t>70.63.71</t>
  </si>
  <si>
    <t>Land Compensation for Various Works</t>
  </si>
  <si>
    <t>Education, Sports, Art and Culture</t>
  </si>
  <si>
    <t>Major Works (Central Share)</t>
  </si>
  <si>
    <t>Hydel Generation</t>
  </si>
  <si>
    <t>Purchase of Power</t>
  </si>
  <si>
    <t>00.45.72</t>
  </si>
  <si>
    <t>Payment of NTPC, NHPC etc.</t>
  </si>
  <si>
    <t>39.66.53</t>
  </si>
  <si>
    <t>Construction of Destitute Home (Child Care Institute) at Begha, Dentam, West Sikkim</t>
  </si>
  <si>
    <t>39.69.53</t>
  </si>
  <si>
    <t>Construction of Old Age Home at Kitchu Dumra, South Sikkim (Central Share)</t>
  </si>
  <si>
    <t>Brindavan at Dodak</t>
  </si>
  <si>
    <t>Second Supplementary</t>
  </si>
  <si>
    <t>III</t>
  </si>
  <si>
    <t>IV</t>
  </si>
  <si>
    <t>(Original plus  Supplementary)</t>
  </si>
  <si>
    <t>II</t>
  </si>
  <si>
    <t>First Supplementary</t>
  </si>
  <si>
    <t>V</t>
  </si>
  <si>
    <t>(Original plus Supplementary)</t>
  </si>
  <si>
    <t>Original plus Supplementary</t>
  </si>
  <si>
    <t>THIRD SUPPLEMENTARY DEMANDS FOR GRANTS 2020-21</t>
  </si>
  <si>
    <t>64.00.96</t>
  </si>
  <si>
    <t>New Head</t>
  </si>
  <si>
    <t>The supplementary is required for meeting up of Land Compensation for construction of Govt. ITI at Chumbong, West Sikkim.</t>
  </si>
  <si>
    <t>See page 33 of the Demand for Grants for 2020-21, page 7 of First Supplementary Demands for Grants and page 4 of Second Supplementary Demands for Grants 2020-21</t>
  </si>
  <si>
    <t xml:space="preserve">Sikkim State University and Centre of Excellence </t>
  </si>
  <si>
    <t>70.74.53</t>
  </si>
  <si>
    <t>70.46.79</t>
  </si>
  <si>
    <t>Construction of Yangthang College</t>
  </si>
  <si>
    <t>e-Vidya Scheme</t>
  </si>
  <si>
    <t xml:space="preserve">The Supplementary is required for </t>
  </si>
  <si>
    <t>Survey, design, erection, testing, commissionning, documentation of electrical network system strengthening and energy meter in four circles consisting of Singtam, Rangpo, Namchi, Naya Bazar and Gyalshing town under IPDS (State Share)</t>
  </si>
  <si>
    <t>State Share of DDUGY</t>
  </si>
  <si>
    <t>60.00.81</t>
  </si>
  <si>
    <t>Construction of Namchi Hospital</t>
  </si>
  <si>
    <t>45</t>
  </si>
  <si>
    <t>60.45.71</t>
  </si>
  <si>
    <t>The Supplemetary is required for Upgradation, widening, improvement of Namchi-Sikkip road in South Sikkim.</t>
  </si>
  <si>
    <t>60.00.88</t>
  </si>
  <si>
    <t>Support Facility at Bhaley Dhunga</t>
  </si>
  <si>
    <t>The Supplementary is required for implementation of Ongoing Schemes</t>
  </si>
  <si>
    <t>DEMAND NO. 17</t>
  </si>
  <si>
    <t>INFORMATION AND PUBLIC RELATION</t>
  </si>
  <si>
    <t>Information and Publicity</t>
  </si>
  <si>
    <t>Others</t>
  </si>
  <si>
    <t>Advertising and Visual Publicity</t>
  </si>
  <si>
    <t>00.00.73</t>
  </si>
  <si>
    <t>Information and Public Relations</t>
  </si>
  <si>
    <t>I</t>
  </si>
  <si>
    <t>Payment of land acquisition for NIT, Khamdong (Rs. 1888.00 Lakh) &amp; Centre of Excellence, Chakung                 (Rs. 199.00 Lakh)</t>
  </si>
  <si>
    <t>See page 80 of the Demands for Grants for 2020-21, page 12 of First Supplementary Demands for Grants and page 6 of Second Supplementary Demands for Grants2020-21</t>
  </si>
  <si>
    <t>Capital Outlay on Medical and Public 
Health</t>
  </si>
  <si>
    <t>Capital Outlay on Medical &amp; Public 
Health</t>
  </si>
  <si>
    <t>See page 106 of the Demands for Grants for 2020-21 and page 17 of First Supplementary Demands for Grants 2020-21</t>
  </si>
  <si>
    <t>Shining Sikkim</t>
  </si>
  <si>
    <t>See page 144 of the Demands for Grants for 2020-21, page 25 of First Supplementary Demands for Grants and page 12 of Second Supplementary Demands for Grants 2020-21</t>
  </si>
  <si>
    <t>See page 164 of the Demands for Grants for 2020-21, page 30 of First Supplementary Demands for Grants and page 14 of Second Supplementary Demands for Grants2020-21</t>
  </si>
  <si>
    <t>See page 193 of the Demands for Grants for 2020-21 and page 37 of First Supplementary Demands for Grants 2020-21</t>
  </si>
  <si>
    <t>The Supplementary is required for implementation of NEC Schemes.</t>
  </si>
  <si>
    <t>See page 212 of the Demands for Grants for 2020-21, page 40 of First Supplementary Demands for Grants and page 16 of Second Supplementary Demands for Grants 2020-21</t>
  </si>
  <si>
    <t xml:space="preserve">See page 234 of the Demands for Grants for 2020-21 &amp; page 45 of First Supplementary Demands for Grants 2020-21. </t>
  </si>
  <si>
    <r>
      <rPr>
        <i/>
        <sz val="10"/>
        <rFont val="Rupee Foradian"/>
        <family val="2"/>
      </rPr>
      <t>(`</t>
    </r>
    <r>
      <rPr>
        <i/>
        <sz val="10"/>
        <rFont val="Times New Roman"/>
        <family val="1"/>
      </rPr>
      <t xml:space="preserve"> in thousand)</t>
    </r>
  </si>
</sst>
</file>

<file path=xl/styles.xml><?xml version="1.0" encoding="utf-8"?>
<styleSheet xmlns="http://schemas.openxmlformats.org/spreadsheetml/2006/main">
  <numFmts count="1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5" formatCode="_-* #,##0.00\ _k_r_-;\-* #,##0.00\ _k_r_-;_-* &quot;-&quot;??\ _k_r_-;_-@_-"/>
    <numFmt numFmtId="166" formatCode="0#"/>
    <numFmt numFmtId="167" formatCode="0##"/>
    <numFmt numFmtId="168" formatCode="00000#"/>
    <numFmt numFmtId="169" formatCode="00.00#"/>
    <numFmt numFmtId="170" formatCode="00.000"/>
    <numFmt numFmtId="171" formatCode="0#.#00"/>
    <numFmt numFmtId="172" formatCode="0#.000"/>
    <numFmt numFmtId="173" formatCode="0;[Red]0"/>
    <numFmt numFmtId="174" formatCode="_(* #,##0_);_(* \(#,##0\);_(* &quot;-&quot;??_);_(@_)"/>
    <numFmt numFmtId="175" formatCode="00#"/>
    <numFmt numFmtId="176" formatCode="0#.00#"/>
  </numFmts>
  <fonts count="39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name val="Courier"/>
      <family val="3"/>
    </font>
    <font>
      <i/>
      <sz val="10"/>
      <name val="Rupee Foradi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.5"/>
      <name val="Times New Roman"/>
      <family val="1"/>
    </font>
    <font>
      <sz val="10.5"/>
      <name val="Times New Roman"/>
      <family val="1"/>
    </font>
    <font>
      <i/>
      <sz val="10.5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sz val="10"/>
      <color rgb="FFFF0000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9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43" fontId="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17" fillId="0" borderId="0"/>
    <xf numFmtId="0" fontId="16" fillId="0" borderId="0"/>
    <xf numFmtId="0" fontId="2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 applyAlignment="0"/>
    <xf numFmtId="0" fontId="17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16" fillId="0" borderId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6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</cellStyleXfs>
  <cellXfs count="458">
    <xf numFmtId="0" fontId="0" fillId="0" borderId="0" xfId="0"/>
    <xf numFmtId="0" fontId="23" fillId="0" borderId="0" xfId="49" applyFont="1" applyFill="1" applyProtection="1"/>
    <xf numFmtId="0" fontId="23" fillId="0" borderId="0" xfId="49" applyFont="1" applyFill="1" applyBorder="1" applyAlignment="1" applyProtection="1">
      <alignment horizontal="right" vertical="top" wrapText="1"/>
    </xf>
    <xf numFmtId="0" fontId="23" fillId="0" borderId="0" xfId="0" applyFont="1" applyFill="1" applyAlignment="1">
      <alignment wrapText="1"/>
    </xf>
    <xf numFmtId="0" fontId="23" fillId="0" borderId="0" xfId="45" applyFont="1" applyFill="1"/>
    <xf numFmtId="0" fontId="23" fillId="0" borderId="0" xfId="0" applyFont="1" applyFill="1" applyAlignment="1">
      <alignment horizontal="center" wrapText="1"/>
    </xf>
    <xf numFmtId="0" fontId="23" fillId="0" borderId="0" xfId="0" applyFont="1" applyFill="1" applyAlignment="1">
      <alignment vertical="top" wrapText="1"/>
    </xf>
    <xf numFmtId="0" fontId="23" fillId="0" borderId="0" xfId="44" applyFont="1" applyFill="1"/>
    <xf numFmtId="0" fontId="23" fillId="0" borderId="0" xfId="44" applyNumberFormat="1" applyFont="1" applyFill="1"/>
    <xf numFmtId="0" fontId="23" fillId="0" borderId="0" xfId="46" applyFont="1" applyFill="1" applyBorder="1" applyAlignment="1">
      <alignment horizontal="right" vertical="top" wrapText="1"/>
    </xf>
    <xf numFmtId="0" fontId="23" fillId="0" borderId="10" xfId="46" applyFont="1" applyFill="1" applyBorder="1" applyAlignment="1">
      <alignment horizontal="left" vertical="top" wrapText="1"/>
    </xf>
    <xf numFmtId="0" fontId="23" fillId="0" borderId="0" xfId="0" applyFont="1" applyFill="1"/>
    <xf numFmtId="0" fontId="23" fillId="0" borderId="0" xfId="0" applyFont="1" applyFill="1" applyBorder="1"/>
    <xf numFmtId="0" fontId="23" fillId="0" borderId="0" xfId="0" applyFont="1" applyFill="1" applyBorder="1" applyAlignment="1">
      <alignment horizontal="right"/>
    </xf>
    <xf numFmtId="0" fontId="22" fillId="0" borderId="0" xfId="0" applyFont="1" applyFill="1" applyBorder="1" applyAlignment="1">
      <alignment horizontal="right"/>
    </xf>
    <xf numFmtId="0" fontId="23" fillId="0" borderId="0" xfId="0" applyFont="1" applyFill="1" applyAlignment="1">
      <alignment horizontal="right"/>
    </xf>
    <xf numFmtId="0" fontId="23" fillId="0" borderId="10" xfId="0" applyFont="1" applyFill="1" applyBorder="1"/>
    <xf numFmtId="0" fontId="22" fillId="0" borderId="10" xfId="0" applyFont="1" applyFill="1" applyBorder="1" applyAlignment="1">
      <alignment horizontal="right"/>
    </xf>
    <xf numFmtId="0" fontId="22" fillId="0" borderId="0" xfId="0" applyFont="1" applyFill="1" applyAlignment="1">
      <alignment horizontal="left"/>
    </xf>
    <xf numFmtId="0" fontId="23" fillId="0" borderId="0" xfId="0" applyFont="1" applyFill="1" applyBorder="1" applyAlignment="1">
      <alignment horizontal="center"/>
    </xf>
    <xf numFmtId="0" fontId="22" fillId="0" borderId="0" xfId="0" applyFont="1" applyFill="1"/>
    <xf numFmtId="0" fontId="22" fillId="0" borderId="0" xfId="0" applyFont="1" applyFill="1" applyBorder="1" applyAlignment="1">
      <alignment horizontal="center"/>
    </xf>
    <xf numFmtId="0" fontId="23" fillId="0" borderId="0" xfId="0" applyFont="1" applyFill="1" applyAlignment="1">
      <alignment horizontal="left"/>
    </xf>
    <xf numFmtId="0" fontId="23" fillId="0" borderId="10" xfId="0" applyFont="1" applyFill="1" applyBorder="1" applyAlignment="1">
      <alignment horizontal="center"/>
    </xf>
    <xf numFmtId="0" fontId="23" fillId="0" borderId="10" xfId="0" applyFont="1" applyFill="1" applyBorder="1" applyAlignment="1">
      <alignment horizontal="right"/>
    </xf>
    <xf numFmtId="0" fontId="23" fillId="0" borderId="0" xfId="0" applyFont="1" applyFill="1" applyAlignment="1">
      <alignment horizontal="center"/>
    </xf>
    <xf numFmtId="0" fontId="23" fillId="0" borderId="13" xfId="0" applyFont="1" applyFill="1" applyBorder="1" applyAlignment="1">
      <alignment horizontal="right"/>
    </xf>
    <xf numFmtId="0" fontId="22" fillId="0" borderId="13" xfId="0" applyFont="1" applyFill="1" applyBorder="1" applyAlignment="1">
      <alignment horizontal="right"/>
    </xf>
    <xf numFmtId="0" fontId="23" fillId="0" borderId="0" xfId="45" applyFont="1" applyFill="1" applyAlignment="1">
      <alignment horizontal="center" vertical="top"/>
    </xf>
    <xf numFmtId="0" fontId="23" fillId="0" borderId="0" xfId="45" applyFont="1" applyFill="1" applyAlignment="1">
      <alignment horizontal="left" vertical="top" wrapText="1"/>
    </xf>
    <xf numFmtId="168" fontId="23" fillId="0" borderId="0" xfId="44" applyNumberFormat="1" applyFont="1" applyFill="1" applyBorder="1" applyAlignment="1">
      <alignment horizontal="right" vertical="top" wrapText="1"/>
    </xf>
    <xf numFmtId="0" fontId="22" fillId="0" borderId="0" xfId="44" applyFont="1" applyFill="1" applyAlignment="1" applyProtection="1">
      <alignment horizontal="left"/>
    </xf>
    <xf numFmtId="0" fontId="23" fillId="0" borderId="0" xfId="44" applyFont="1" applyFill="1" applyBorder="1" applyAlignment="1">
      <alignment horizontal="right" vertical="top" wrapText="1"/>
    </xf>
    <xf numFmtId="0" fontId="22" fillId="0" borderId="0" xfId="44" applyFont="1" applyFill="1" applyBorder="1" applyAlignment="1" applyProtection="1">
      <alignment horizontal="left"/>
    </xf>
    <xf numFmtId="0" fontId="22" fillId="0" borderId="0" xfId="44" applyFont="1" applyFill="1" applyBorder="1" applyAlignment="1">
      <alignment horizontal="right" vertical="top" wrapText="1"/>
    </xf>
    <xf numFmtId="0" fontId="22" fillId="0" borderId="0" xfId="44" applyFont="1" applyFill="1" applyBorder="1" applyAlignment="1" applyProtection="1">
      <alignment horizontal="left" vertical="top" wrapText="1"/>
    </xf>
    <xf numFmtId="0" fontId="22" fillId="0" borderId="0" xfId="44" applyFont="1" applyFill="1" applyAlignment="1" applyProtection="1">
      <alignment horizontal="left" vertical="top" wrapText="1"/>
    </xf>
    <xf numFmtId="166" fontId="23" fillId="0" borderId="0" xfId="44" applyNumberFormat="1" applyFont="1" applyFill="1" applyBorder="1" applyAlignment="1">
      <alignment horizontal="right" vertical="top" wrapText="1"/>
    </xf>
    <xf numFmtId="0" fontId="23" fillId="0" borderId="10" xfId="44" applyFont="1" applyFill="1" applyBorder="1" applyAlignment="1">
      <alignment horizontal="left" vertical="top" wrapText="1"/>
    </xf>
    <xf numFmtId="0" fontId="23" fillId="0" borderId="10" xfId="44" applyFont="1" applyFill="1" applyBorder="1" applyAlignment="1">
      <alignment horizontal="right" vertical="top" wrapText="1"/>
    </xf>
    <xf numFmtId="0" fontId="22" fillId="0" borderId="10" xfId="44" applyFont="1" applyFill="1" applyBorder="1" applyAlignment="1" applyProtection="1">
      <alignment horizontal="left" vertical="top" wrapText="1"/>
    </xf>
    <xf numFmtId="0" fontId="23" fillId="0" borderId="0" xfId="44" applyFont="1" applyFill="1" applyBorder="1"/>
    <xf numFmtId="0" fontId="22" fillId="0" borderId="0" xfId="0" applyFont="1" applyFill="1" applyBorder="1" applyAlignment="1">
      <alignment horizontal="left"/>
    </xf>
    <xf numFmtId="0" fontId="23" fillId="0" borderId="0" xfId="44" applyFont="1" applyFill="1" applyBorder="1" applyAlignment="1">
      <alignment horizontal="right"/>
    </xf>
    <xf numFmtId="0" fontId="22" fillId="0" borderId="0" xfId="0" applyFont="1" applyFill="1" applyBorder="1" applyAlignment="1">
      <alignment wrapText="1"/>
    </xf>
    <xf numFmtId="0" fontId="23" fillId="0" borderId="0" xfId="47" applyFont="1" applyFill="1"/>
    <xf numFmtId="0" fontId="23" fillId="0" borderId="0" xfId="47" applyFont="1" applyFill="1" applyBorder="1" applyAlignment="1">
      <alignment horizontal="right" vertical="top" wrapText="1"/>
    </xf>
    <xf numFmtId="0" fontId="23" fillId="0" borderId="0" xfId="47" applyFont="1" applyFill="1" applyBorder="1" applyAlignment="1">
      <alignment horizontal="left"/>
    </xf>
    <xf numFmtId="0" fontId="23" fillId="0" borderId="0" xfId="47" applyFont="1" applyFill="1" applyAlignment="1">
      <alignment horizontal="left"/>
    </xf>
    <xf numFmtId="0" fontId="23" fillId="0" borderId="0" xfId="47" applyNumberFormat="1" applyFont="1" applyFill="1" applyBorder="1" applyAlignment="1" applyProtection="1">
      <alignment horizontal="right"/>
    </xf>
    <xf numFmtId="0" fontId="22" fillId="0" borderId="0" xfId="47" applyFont="1" applyFill="1" applyBorder="1" applyAlignment="1">
      <alignment horizontal="right" vertical="top" wrapText="1"/>
    </xf>
    <xf numFmtId="0" fontId="23" fillId="0" borderId="0" xfId="47" applyNumberFormat="1" applyFont="1" applyFill="1"/>
    <xf numFmtId="0" fontId="23" fillId="0" borderId="0" xfId="47" applyFont="1" applyFill="1" applyAlignment="1">
      <alignment horizontal="right" vertical="top" wrapText="1"/>
    </xf>
    <xf numFmtId="0" fontId="22" fillId="0" borderId="0" xfId="0" applyFont="1" applyFill="1" applyBorder="1" applyAlignment="1" applyProtection="1">
      <alignment horizontal="left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23" fillId="0" borderId="0" xfId="47" applyFont="1" applyFill="1" applyAlignment="1"/>
    <xf numFmtId="0" fontId="23" fillId="0" borderId="10" xfId="47" applyFont="1" applyFill="1" applyBorder="1" applyAlignment="1">
      <alignment horizontal="left" vertical="top" wrapText="1"/>
    </xf>
    <xf numFmtId="0" fontId="22" fillId="0" borderId="10" xfId="47" applyFont="1" applyFill="1" applyBorder="1" applyAlignment="1" applyProtection="1">
      <alignment horizontal="left" vertical="top" wrapText="1"/>
    </xf>
    <xf numFmtId="0" fontId="23" fillId="0" borderId="0" xfId="47" applyFont="1" applyFill="1" applyBorder="1"/>
    <xf numFmtId="0" fontId="22" fillId="0" borderId="11" xfId="47" applyFont="1" applyFill="1" applyBorder="1" applyAlignment="1">
      <alignment horizontal="right" vertical="top" wrapText="1"/>
    </xf>
    <xf numFmtId="0" fontId="23" fillId="0" borderId="0" xfId="47" applyNumberFormat="1" applyFont="1" applyFill="1" applyAlignment="1"/>
    <xf numFmtId="166" fontId="23" fillId="0" borderId="0" xfId="47" applyNumberFormat="1" applyFont="1" applyFill="1" applyBorder="1" applyAlignment="1">
      <alignment horizontal="right" vertical="top" wrapText="1"/>
    </xf>
    <xf numFmtId="170" fontId="22" fillId="0" borderId="0" xfId="47" applyNumberFormat="1" applyFont="1" applyFill="1" applyBorder="1" applyAlignment="1">
      <alignment horizontal="right" vertical="top" wrapText="1"/>
    </xf>
    <xf numFmtId="0" fontId="23" fillId="0" borderId="0" xfId="47" applyNumberFormat="1" applyFont="1" applyFill="1" applyBorder="1"/>
    <xf numFmtId="170" fontId="23" fillId="0" borderId="0" xfId="47" applyNumberFormat="1" applyFont="1" applyFill="1" applyBorder="1" applyAlignment="1">
      <alignment horizontal="right" vertical="top" wrapText="1"/>
    </xf>
    <xf numFmtId="0" fontId="23" fillId="0" borderId="10" xfId="47" applyFont="1" applyFill="1" applyBorder="1" applyAlignment="1">
      <alignment horizontal="right" vertical="top" wrapText="1"/>
    </xf>
    <xf numFmtId="168" fontId="23" fillId="0" borderId="0" xfId="47" applyNumberFormat="1" applyFont="1" applyFill="1" applyBorder="1" applyAlignment="1">
      <alignment horizontal="right" vertical="top" wrapText="1"/>
    </xf>
    <xf numFmtId="0" fontId="23" fillId="0" borderId="0" xfId="47" applyFont="1" applyFill="1" applyAlignment="1">
      <alignment horizontal="left" vertical="top"/>
    </xf>
    <xf numFmtId="169" fontId="22" fillId="0" borderId="0" xfId="47" applyNumberFormat="1" applyFont="1" applyFill="1" applyBorder="1" applyAlignment="1">
      <alignment horizontal="right" vertical="top" wrapText="1"/>
    </xf>
    <xf numFmtId="49" fontId="23" fillId="0" borderId="0" xfId="50" applyNumberFormat="1" applyFont="1" applyFill="1" applyBorder="1" applyAlignment="1">
      <alignment horizontal="right" vertical="top" wrapText="1"/>
    </xf>
    <xf numFmtId="0" fontId="22" fillId="0" borderId="0" xfId="47" applyFont="1" applyFill="1" applyAlignment="1" applyProtection="1">
      <alignment horizontal="left" vertical="top" wrapText="1"/>
    </xf>
    <xf numFmtId="0" fontId="23" fillId="0" borderId="0" xfId="47" applyFont="1" applyFill="1" applyAlignment="1" applyProtection="1">
      <alignment horizontal="left" vertical="top" wrapText="1"/>
    </xf>
    <xf numFmtId="170" fontId="22" fillId="0" borderId="0" xfId="50" applyNumberFormat="1" applyFont="1" applyFill="1" applyBorder="1" applyAlignment="1">
      <alignment horizontal="right" vertical="top" wrapText="1"/>
    </xf>
    <xf numFmtId="0" fontId="23" fillId="0" borderId="0" xfId="0" applyFont="1" applyFill="1" applyAlignment="1">
      <alignment horizontal="center" vertical="top" wrapText="1"/>
    </xf>
    <xf numFmtId="0" fontId="33" fillId="0" borderId="0" xfId="0" applyFont="1" applyFill="1" applyAlignment="1">
      <alignment wrapText="1"/>
    </xf>
    <xf numFmtId="0" fontId="32" fillId="0" borderId="22" xfId="0" applyFont="1" applyFill="1" applyBorder="1" applyAlignment="1">
      <alignment horizontal="center" vertical="center" wrapText="1"/>
    </xf>
    <xf numFmtId="0" fontId="32" fillId="0" borderId="24" xfId="0" applyFont="1" applyFill="1" applyBorder="1" applyAlignment="1" applyProtection="1">
      <alignment horizontal="center" vertical="center" wrapText="1"/>
    </xf>
    <xf numFmtId="0" fontId="23" fillId="0" borderId="0" xfId="50" applyFont="1" applyFill="1" applyAlignment="1" applyProtection="1">
      <alignment horizontal="left" vertical="top" wrapText="1"/>
    </xf>
    <xf numFmtId="0" fontId="22" fillId="0" borderId="0" xfId="50" applyFont="1" applyFill="1" applyAlignment="1" applyProtection="1">
      <alignment horizontal="left" vertical="top" wrapText="1"/>
    </xf>
    <xf numFmtId="0" fontId="22" fillId="0" borderId="0" xfId="47" applyFont="1" applyFill="1" applyBorder="1" applyAlignment="1">
      <alignment horizontal="left" vertical="top" wrapText="1"/>
    </xf>
    <xf numFmtId="0" fontId="22" fillId="0" borderId="10" xfId="47" applyFont="1" applyFill="1" applyBorder="1" applyAlignment="1">
      <alignment vertical="top" wrapText="1"/>
    </xf>
    <xf numFmtId="0" fontId="22" fillId="0" borderId="0" xfId="50" applyFont="1" applyFill="1" applyBorder="1" applyAlignment="1">
      <alignment horizontal="right" vertical="top" wrapText="1"/>
    </xf>
    <xf numFmtId="0" fontId="23" fillId="0" borderId="0" xfId="50" applyFont="1" applyFill="1" applyBorder="1" applyAlignment="1">
      <alignment vertical="top" wrapText="1"/>
    </xf>
    <xf numFmtId="166" fontId="23" fillId="0" borderId="0" xfId="50" applyNumberFormat="1" applyFont="1" applyFill="1" applyBorder="1" applyAlignment="1">
      <alignment horizontal="right" vertical="top" wrapText="1"/>
    </xf>
    <xf numFmtId="0" fontId="23" fillId="0" borderId="0" xfId="50" applyFont="1" applyFill="1" applyBorder="1" applyAlignment="1">
      <alignment horizontal="right" vertical="top" wrapText="1"/>
    </xf>
    <xf numFmtId="0" fontId="22" fillId="0" borderId="10" xfId="47" applyFont="1" applyFill="1" applyBorder="1" applyAlignment="1">
      <alignment horizontal="right" vertical="top" wrapText="1"/>
    </xf>
    <xf numFmtId="173" fontId="23" fillId="0" borderId="0" xfId="47" applyNumberFormat="1" applyFont="1" applyFill="1" applyAlignment="1" applyProtection="1">
      <alignment horizontal="left"/>
    </xf>
    <xf numFmtId="0" fontId="23" fillId="0" borderId="0" xfId="50" applyFont="1" applyFill="1" applyBorder="1" applyAlignment="1">
      <alignment horizontal="left" vertical="top"/>
    </xf>
    <xf numFmtId="0" fontId="23" fillId="0" borderId="0" xfId="44" applyFont="1" applyFill="1" applyAlignment="1">
      <alignment horizontal="right"/>
    </xf>
    <xf numFmtId="0" fontId="23" fillId="0" borderId="11" xfId="47" applyFont="1" applyFill="1" applyBorder="1" applyAlignment="1">
      <alignment horizontal="left" vertical="top"/>
    </xf>
    <xf numFmtId="0" fontId="23" fillId="0" borderId="10" xfId="47" applyFont="1" applyFill="1" applyBorder="1" applyAlignment="1">
      <alignment horizontal="left" vertical="top"/>
    </xf>
    <xf numFmtId="0" fontId="22" fillId="0" borderId="0" xfId="47" applyFont="1" applyFill="1" applyBorder="1" applyAlignment="1" applyProtection="1">
      <alignment horizontal="center" vertical="top" wrapText="1"/>
    </xf>
    <xf numFmtId="168" fontId="23" fillId="0" borderId="0" xfId="50" applyNumberFormat="1" applyFont="1" applyFill="1" applyBorder="1" applyAlignment="1">
      <alignment horizontal="right" vertical="top" wrapText="1"/>
    </xf>
    <xf numFmtId="0" fontId="23" fillId="0" borderId="0" xfId="49" applyFont="1" applyFill="1" applyBorder="1" applyProtection="1"/>
    <xf numFmtId="0" fontId="23" fillId="0" borderId="0" xfId="50" applyFont="1" applyFill="1" applyBorder="1" applyAlignment="1">
      <alignment horizontal="left" vertical="top" wrapText="1"/>
    </xf>
    <xf numFmtId="171" fontId="22" fillId="0" borderId="0" xfId="46" applyNumberFormat="1" applyFont="1" applyFill="1" applyBorder="1" applyAlignment="1">
      <alignment horizontal="right" vertical="top" wrapText="1"/>
    </xf>
    <xf numFmtId="0" fontId="22" fillId="0" borderId="0" xfId="46" applyFont="1" applyFill="1" applyBorder="1" applyAlignment="1">
      <alignment horizontal="left" vertical="top" wrapText="1"/>
    </xf>
    <xf numFmtId="0" fontId="23" fillId="0" borderId="0" xfId="47" applyFont="1" applyFill="1" applyAlignment="1">
      <alignment vertical="top" wrapText="1"/>
    </xf>
    <xf numFmtId="0" fontId="23" fillId="0" borderId="0" xfId="47" applyFont="1" applyFill="1" applyAlignment="1">
      <alignment horizontal="right"/>
    </xf>
    <xf numFmtId="0" fontId="23" fillId="0" borderId="0" xfId="44" applyNumberFormat="1" applyFont="1" applyFill="1" applyAlignment="1">
      <alignment horizontal="center"/>
    </xf>
    <xf numFmtId="0" fontId="35" fillId="0" borderId="0" xfId="44" applyFont="1" applyFill="1" applyAlignment="1"/>
    <xf numFmtId="0" fontId="35" fillId="0" borderId="0" xfId="44" applyFont="1" applyFill="1" applyBorder="1" applyAlignment="1"/>
    <xf numFmtId="0" fontId="35" fillId="0" borderId="0" xfId="50" applyFont="1" applyFill="1" applyAlignment="1"/>
    <xf numFmtId="0" fontId="23" fillId="0" borderId="0" xfId="44" applyFont="1" applyFill="1" applyAlignment="1">
      <alignment horizontal="center"/>
    </xf>
    <xf numFmtId="0" fontId="22" fillId="0" borderId="14" xfId="45" applyFont="1" applyFill="1" applyBorder="1" applyAlignment="1">
      <alignment horizontal="center" vertical="center" wrapText="1"/>
    </xf>
    <xf numFmtId="0" fontId="22" fillId="0" borderId="14" xfId="45" applyFont="1" applyFill="1" applyBorder="1" applyAlignment="1" applyProtection="1">
      <alignment horizontal="center" vertical="center" wrapText="1"/>
    </xf>
    <xf numFmtId="0" fontId="23" fillId="0" borderId="0" xfId="47" applyFont="1" applyFill="1" applyAlignment="1">
      <alignment vertical="center"/>
    </xf>
    <xf numFmtId="43" fontId="22" fillId="0" borderId="11" xfId="28" applyFont="1" applyFill="1" applyBorder="1" applyAlignment="1" applyProtection="1">
      <alignment horizontal="right" wrapText="1"/>
    </xf>
    <xf numFmtId="0" fontId="23" fillId="0" borderId="0" xfId="44" applyFont="1" applyFill="1" applyBorder="1" applyAlignment="1">
      <alignment horizontal="left" vertical="top"/>
    </xf>
    <xf numFmtId="174" fontId="23" fillId="0" borderId="0" xfId="47" applyNumberFormat="1" applyFont="1" applyFill="1" applyAlignment="1" applyProtection="1">
      <alignment horizontal="center"/>
    </xf>
    <xf numFmtId="0" fontId="22" fillId="0" borderId="11" xfId="47" applyFont="1" applyFill="1" applyBorder="1" applyAlignment="1">
      <alignment vertical="top" wrapText="1"/>
    </xf>
    <xf numFmtId="0" fontId="23" fillId="0" borderId="0" xfId="44" applyFont="1" applyFill="1" applyBorder="1" applyAlignment="1">
      <alignment horizontal="left"/>
    </xf>
    <xf numFmtId="49" fontId="23" fillId="0" borderId="0" xfId="44" applyNumberFormat="1" applyFont="1" applyFill="1" applyBorder="1" applyAlignment="1">
      <alignment horizontal="right" vertical="top" wrapText="1"/>
    </xf>
    <xf numFmtId="0" fontId="22" fillId="0" borderId="10" xfId="46" applyFont="1" applyFill="1" applyBorder="1" applyAlignment="1">
      <alignment horizontal="right" vertical="top" wrapText="1"/>
    </xf>
    <xf numFmtId="0" fontId="22" fillId="0" borderId="10" xfId="46" applyFont="1" applyFill="1" applyBorder="1" applyAlignment="1">
      <alignment vertical="top" wrapText="1"/>
    </xf>
    <xf numFmtId="0" fontId="35" fillId="0" borderId="0" xfId="50" applyFont="1" applyFill="1"/>
    <xf numFmtId="0" fontId="23" fillId="0" borderId="0" xfId="47" applyNumberFormat="1" applyFont="1" applyFill="1" applyAlignment="1">
      <alignment horizontal="left"/>
    </xf>
    <xf numFmtId="0" fontId="35" fillId="0" borderId="0" xfId="44" applyFont="1" applyFill="1"/>
    <xf numFmtId="0" fontId="23" fillId="0" borderId="11" xfId="47" applyNumberFormat="1" applyFont="1" applyFill="1" applyBorder="1"/>
    <xf numFmtId="0" fontId="22" fillId="0" borderId="13" xfId="0" applyFont="1" applyFill="1" applyBorder="1" applyAlignment="1">
      <alignment horizontal="center"/>
    </xf>
    <xf numFmtId="0" fontId="23" fillId="0" borderId="0" xfId="48" applyFont="1" applyFill="1" applyBorder="1" applyAlignment="1" applyProtection="1">
      <alignment horizontal="left"/>
    </xf>
    <xf numFmtId="0" fontId="23" fillId="0" borderId="0" xfId="60" applyNumberFormat="1" applyFont="1" applyFill="1" applyBorder="1" applyAlignment="1" applyProtection="1">
      <alignment horizontal="right" wrapText="1"/>
    </xf>
    <xf numFmtId="164" fontId="23" fillId="0" borderId="0" xfId="60" applyFont="1" applyFill="1" applyBorder="1" applyAlignment="1" applyProtection="1">
      <alignment horizontal="right" wrapText="1"/>
    </xf>
    <xf numFmtId="0" fontId="23" fillId="0" borderId="10" xfId="60" applyNumberFormat="1" applyFont="1" applyFill="1" applyBorder="1" applyAlignment="1" applyProtection="1">
      <alignment horizontal="right" wrapText="1"/>
    </xf>
    <xf numFmtId="164" fontId="23" fillId="0" borderId="0" xfId="60" applyFont="1" applyFill="1" applyAlignment="1" applyProtection="1">
      <alignment horizontal="right"/>
    </xf>
    <xf numFmtId="0" fontId="23" fillId="0" borderId="0" xfId="60" applyNumberFormat="1" applyFont="1" applyFill="1" applyAlignment="1" applyProtection="1">
      <alignment horizontal="right"/>
    </xf>
    <xf numFmtId="0" fontId="35" fillId="0" borderId="0" xfId="49" applyFont="1" applyFill="1" applyProtection="1"/>
    <xf numFmtId="0" fontId="35" fillId="0" borderId="11" xfId="49" applyFont="1" applyFill="1" applyBorder="1" applyAlignment="1" applyProtection="1">
      <alignment vertical="top"/>
    </xf>
    <xf numFmtId="49" fontId="35" fillId="0" borderId="11" xfId="49" applyNumberFormat="1" applyFont="1" applyFill="1" applyBorder="1" applyAlignment="1" applyProtection="1">
      <alignment horizontal="center" vertical="top"/>
    </xf>
    <xf numFmtId="0" fontId="35" fillId="0" borderId="11" xfId="49" applyFont="1" applyFill="1" applyBorder="1" applyAlignment="1" applyProtection="1"/>
    <xf numFmtId="49" fontId="35" fillId="0" borderId="11" xfId="49" applyNumberFormat="1" applyFont="1" applyFill="1" applyBorder="1" applyAlignment="1" applyProtection="1">
      <alignment horizontal="center"/>
    </xf>
    <xf numFmtId="0" fontId="35" fillId="0" borderId="0" xfId="60" applyNumberFormat="1" applyFont="1" applyFill="1" applyAlignment="1" applyProtection="1">
      <alignment horizontal="right" wrapText="1"/>
    </xf>
    <xf numFmtId="0" fontId="35" fillId="0" borderId="10" xfId="60" applyNumberFormat="1" applyFont="1" applyFill="1" applyBorder="1" applyAlignment="1" applyProtection="1">
      <alignment horizontal="right" wrapText="1"/>
    </xf>
    <xf numFmtId="0" fontId="35" fillId="0" borderId="0" xfId="60" applyNumberFormat="1" applyFont="1" applyFill="1" applyBorder="1" applyAlignment="1" applyProtection="1">
      <alignment horizontal="right" wrapText="1"/>
    </xf>
    <xf numFmtId="164" fontId="35" fillId="0" borderId="0" xfId="60" applyFont="1" applyFill="1" applyBorder="1" applyAlignment="1" applyProtection="1">
      <alignment horizontal="right" wrapText="1"/>
    </xf>
    <xf numFmtId="164" fontId="35" fillId="0" borderId="11" xfId="60" applyFont="1" applyFill="1" applyBorder="1" applyAlignment="1" applyProtection="1">
      <alignment horizontal="right" wrapText="1"/>
    </xf>
    <xf numFmtId="0" fontId="35" fillId="0" borderId="11" xfId="60" applyNumberFormat="1" applyFont="1" applyFill="1" applyBorder="1" applyAlignment="1" applyProtection="1">
      <alignment horizontal="right" wrapText="1"/>
    </xf>
    <xf numFmtId="0" fontId="36" fillId="0" borderId="0" xfId="0" applyNumberFormat="1" applyFont="1" applyFill="1" applyBorder="1" applyAlignment="1" applyProtection="1">
      <alignment horizontal="center"/>
    </xf>
    <xf numFmtId="0" fontId="35" fillId="0" borderId="0" xfId="44" applyFont="1" applyFill="1" applyAlignment="1">
      <alignment horizontal="right"/>
    </xf>
    <xf numFmtId="0" fontId="36" fillId="0" borderId="0" xfId="44" applyFont="1" applyFill="1" applyBorder="1" applyAlignment="1" applyProtection="1">
      <alignment horizontal="center"/>
    </xf>
    <xf numFmtId="0" fontId="36" fillId="0" borderId="0" xfId="44" applyNumberFormat="1" applyFont="1" applyFill="1" applyBorder="1" applyAlignment="1" applyProtection="1">
      <alignment horizontal="center"/>
    </xf>
    <xf numFmtId="0" fontId="35" fillId="0" borderId="0" xfId="44" applyFont="1" applyFill="1" applyAlignment="1">
      <alignment vertical="top" wrapText="1"/>
    </xf>
    <xf numFmtId="0" fontId="35" fillId="0" borderId="0" xfId="44" applyNumberFormat="1" applyFont="1" applyFill="1"/>
    <xf numFmtId="0" fontId="35" fillId="0" borderId="0" xfId="60" applyNumberFormat="1" applyFont="1" applyFill="1" applyAlignment="1">
      <alignment horizontal="right" wrapText="1"/>
    </xf>
    <xf numFmtId="0" fontId="35" fillId="0" borderId="0" xfId="44" applyNumberFormat="1" applyFont="1" applyFill="1" applyBorder="1" applyAlignment="1" applyProtection="1">
      <alignment horizontal="right"/>
    </xf>
    <xf numFmtId="0" fontId="35" fillId="0" borderId="0" xfId="44" applyFont="1" applyFill="1" applyBorder="1" applyAlignment="1">
      <alignment vertical="top" wrapText="1"/>
    </xf>
    <xf numFmtId="0" fontId="36" fillId="0" borderId="0" xfId="44" applyFont="1" applyFill="1" applyAlignment="1">
      <alignment vertical="top" wrapText="1"/>
    </xf>
    <xf numFmtId="0" fontId="35" fillId="0" borderId="10" xfId="44" applyFont="1" applyFill="1" applyBorder="1" applyAlignment="1">
      <alignment vertical="top" wrapText="1"/>
    </xf>
    <xf numFmtId="164" fontId="35" fillId="0" borderId="0" xfId="60" applyFont="1" applyFill="1" applyBorder="1" applyAlignment="1">
      <alignment horizontal="right" wrapText="1"/>
    </xf>
    <xf numFmtId="0" fontId="35" fillId="0" borderId="0" xfId="60" applyNumberFormat="1" applyFont="1" applyFill="1" applyBorder="1" applyAlignment="1">
      <alignment horizontal="right" wrapText="1"/>
    </xf>
    <xf numFmtId="0" fontId="35" fillId="0" borderId="0" xfId="44" applyNumberFormat="1" applyFont="1" applyFill="1" applyBorder="1"/>
    <xf numFmtId="0" fontId="35" fillId="0" borderId="0" xfId="49" applyFont="1" applyFill="1" applyBorder="1" applyAlignment="1" applyProtection="1">
      <alignment vertical="top"/>
    </xf>
    <xf numFmtId="0" fontId="35" fillId="0" borderId="0" xfId="49" applyFont="1" applyFill="1" applyBorder="1" applyAlignment="1" applyProtection="1"/>
    <xf numFmtId="49" fontId="35" fillId="0" borderId="0" xfId="49" applyNumberFormat="1" applyFont="1" applyFill="1" applyBorder="1" applyAlignment="1" applyProtection="1">
      <alignment horizontal="center"/>
    </xf>
    <xf numFmtId="0" fontId="35" fillId="0" borderId="11" xfId="60" applyNumberFormat="1" applyFont="1" applyFill="1" applyBorder="1" applyAlignment="1">
      <alignment horizontal="right" wrapText="1"/>
    </xf>
    <xf numFmtId="0" fontId="35" fillId="0" borderId="0" xfId="44" applyNumberFormat="1" applyFont="1" applyFill="1" applyAlignment="1">
      <alignment horizontal="center"/>
    </xf>
    <xf numFmtId="0" fontId="35" fillId="0" borderId="0" xfId="44" applyFont="1" applyFill="1" applyBorder="1" applyAlignment="1">
      <alignment horizontal="right" vertical="top" wrapText="1"/>
    </xf>
    <xf numFmtId="0" fontId="36" fillId="0" borderId="0" xfId="44" applyFont="1" applyFill="1" applyAlignment="1" applyProtection="1">
      <alignment horizontal="left" vertical="top" wrapText="1"/>
    </xf>
    <xf numFmtId="0" fontId="35" fillId="0" borderId="0" xfId="44" applyFont="1" applyFill="1" applyAlignment="1">
      <alignment vertical="top"/>
    </xf>
    <xf numFmtId="0" fontId="35" fillId="0" borderId="0" xfId="44" applyNumberFormat="1" applyFont="1" applyFill="1" applyBorder="1" applyAlignment="1" applyProtection="1">
      <alignment horizontal="right" wrapText="1"/>
    </xf>
    <xf numFmtId="0" fontId="35" fillId="0" borderId="10" xfId="44" applyNumberFormat="1" applyFont="1" applyFill="1" applyBorder="1" applyAlignment="1" applyProtection="1">
      <alignment horizontal="right" wrapText="1"/>
    </xf>
    <xf numFmtId="0" fontId="36" fillId="0" borderId="0" xfId="44" applyFont="1" applyFill="1" applyBorder="1" applyAlignment="1">
      <alignment vertical="top" wrapText="1"/>
    </xf>
    <xf numFmtId="0" fontId="36" fillId="0" borderId="0" xfId="44" applyFont="1" applyFill="1" applyBorder="1" applyAlignment="1" applyProtection="1">
      <alignment horizontal="left" vertical="top" wrapText="1"/>
    </xf>
    <xf numFmtId="0" fontId="35" fillId="0" borderId="0" xfId="44" applyFont="1" applyFill="1" applyBorder="1"/>
    <xf numFmtId="0" fontId="36" fillId="0" borderId="10" xfId="44" applyFont="1" applyFill="1" applyBorder="1" applyAlignment="1" applyProtection="1">
      <alignment horizontal="left" vertical="top" wrapText="1"/>
    </xf>
    <xf numFmtId="0" fontId="35" fillId="0" borderId="0" xfId="50" applyFont="1" applyFill="1" applyBorder="1" applyAlignment="1">
      <alignment horizontal="right" vertical="top" wrapText="1"/>
    </xf>
    <xf numFmtId="0" fontId="35" fillId="0" borderId="0" xfId="50" applyFont="1" applyFill="1" applyBorder="1" applyAlignment="1" applyProtection="1">
      <alignment horizontal="left" vertical="top" wrapText="1"/>
    </xf>
    <xf numFmtId="0" fontId="36" fillId="0" borderId="0" xfId="50" applyFont="1" applyFill="1" applyBorder="1" applyAlignment="1" applyProtection="1">
      <alignment horizontal="left" vertical="top" wrapText="1"/>
    </xf>
    <xf numFmtId="0" fontId="35" fillId="0" borderId="10" xfId="60" applyNumberFormat="1" applyFont="1" applyFill="1" applyBorder="1" applyAlignment="1">
      <alignment horizontal="right" wrapText="1"/>
    </xf>
    <xf numFmtId="0" fontId="36" fillId="0" borderId="0" xfId="46" applyFont="1" applyFill="1" applyBorder="1" applyAlignment="1">
      <alignment vertical="top" wrapText="1"/>
    </xf>
    <xf numFmtId="0" fontId="35" fillId="0" borderId="0" xfId="50" applyFont="1" applyFill="1" applyAlignment="1">
      <alignment vertical="center"/>
    </xf>
    <xf numFmtId="0" fontId="35" fillId="0" borderId="14" xfId="0" applyFont="1" applyFill="1" applyBorder="1" applyAlignment="1">
      <alignment horizontal="left" vertical="top" wrapText="1"/>
    </xf>
    <xf numFmtId="164" fontId="35" fillId="0" borderId="0" xfId="60" applyNumberFormat="1" applyFont="1" applyFill="1" applyAlignment="1"/>
    <xf numFmtId="0" fontId="35" fillId="0" borderId="0" xfId="44" applyNumberFormat="1" applyFont="1" applyFill="1" applyBorder="1" applyAlignment="1">
      <alignment horizontal="right"/>
    </xf>
    <xf numFmtId="170" fontId="36" fillId="0" borderId="0" xfId="44" applyNumberFormat="1" applyFont="1" applyFill="1" applyBorder="1" applyAlignment="1">
      <alignment vertical="top" wrapText="1"/>
    </xf>
    <xf numFmtId="0" fontId="35" fillId="0" borderId="0" xfId="46" applyFont="1" applyFill="1" applyBorder="1" applyAlignment="1">
      <alignment vertical="top" wrapText="1"/>
    </xf>
    <xf numFmtId="0" fontId="35" fillId="0" borderId="0" xfId="46" applyFont="1" applyFill="1" applyBorder="1" applyAlignment="1">
      <alignment horizontal="right" vertical="top" wrapText="1"/>
    </xf>
    <xf numFmtId="0" fontId="35" fillId="0" borderId="0" xfId="46" applyFont="1" applyFill="1" applyBorder="1" applyAlignment="1">
      <alignment horizontal="left" vertical="top" wrapText="1"/>
    </xf>
    <xf numFmtId="0" fontId="35" fillId="0" borderId="0" xfId="44" applyNumberFormat="1" applyFont="1" applyFill="1" applyBorder="1" applyAlignment="1">
      <alignment horizontal="right" wrapText="1"/>
    </xf>
    <xf numFmtId="0" fontId="35" fillId="0" borderId="0" xfId="44" applyFont="1" applyFill="1" applyBorder="1" applyAlignment="1" applyProtection="1">
      <alignment horizontal="left" vertical="top" wrapText="1"/>
    </xf>
    <xf numFmtId="0" fontId="36" fillId="0" borderId="0" xfId="50" applyFont="1" applyFill="1" applyAlignment="1">
      <alignment vertical="top" wrapText="1"/>
    </xf>
    <xf numFmtId="0" fontId="35" fillId="0" borderId="0" xfId="50" applyFont="1" applyFill="1" applyAlignment="1" applyProtection="1">
      <alignment vertical="top" wrapText="1"/>
    </xf>
    <xf numFmtId="0" fontId="35" fillId="0" borderId="0" xfId="50" applyFont="1" applyFill="1" applyBorder="1" applyAlignment="1">
      <alignment vertical="top" wrapText="1"/>
    </xf>
    <xf numFmtId="166" fontId="35" fillId="0" borderId="0" xfId="44" applyNumberFormat="1" applyFont="1" applyFill="1" applyBorder="1" applyAlignment="1">
      <alignment vertical="top" wrapText="1"/>
    </xf>
    <xf numFmtId="49" fontId="35" fillId="0" borderId="0" xfId="50" applyNumberFormat="1" applyFont="1" applyFill="1" applyBorder="1" applyAlignment="1">
      <alignment horizontal="right" vertical="top" wrapText="1"/>
    </xf>
    <xf numFmtId="0" fontId="35" fillId="0" borderId="0" xfId="44" applyFont="1" applyFill="1" applyAlignment="1">
      <alignment horizontal="right" vertical="center"/>
    </xf>
    <xf numFmtId="0" fontId="35" fillId="0" borderId="0" xfId="44" applyFont="1" applyFill="1" applyBorder="1" applyAlignment="1" applyProtection="1">
      <alignment horizontal="left" vertical="center"/>
    </xf>
    <xf numFmtId="0" fontId="35" fillId="0" borderId="0" xfId="50" applyNumberFormat="1" applyFont="1" applyFill="1" applyAlignment="1">
      <alignment horizontal="right" wrapText="1"/>
    </xf>
    <xf numFmtId="0" fontId="36" fillId="0" borderId="0" xfId="50" applyFont="1" applyFill="1" applyBorder="1" applyAlignment="1">
      <alignment vertical="top" wrapText="1"/>
    </xf>
    <xf numFmtId="0" fontId="35" fillId="0" borderId="11" xfId="44" applyNumberFormat="1" applyFont="1" applyFill="1" applyBorder="1" applyAlignment="1">
      <alignment horizontal="right" wrapText="1"/>
    </xf>
    <xf numFmtId="0" fontId="35" fillId="24" borderId="0" xfId="50" applyFont="1" applyFill="1" applyAlignment="1"/>
    <xf numFmtId="0" fontId="35" fillId="24" borderId="0" xfId="50" applyFont="1" applyFill="1"/>
    <xf numFmtId="0" fontId="35" fillId="0" borderId="0" xfId="44" applyNumberFormat="1" applyFont="1" applyFill="1" applyAlignment="1">
      <alignment horizontal="right" wrapText="1"/>
    </xf>
    <xf numFmtId="49" fontId="35" fillId="0" borderId="0" xfId="44" applyNumberFormat="1" applyFont="1" applyFill="1" applyBorder="1" applyAlignment="1">
      <alignment horizontal="right" vertical="top" wrapText="1"/>
    </xf>
    <xf numFmtId="0" fontId="35" fillId="24" borderId="0" xfId="44" applyFont="1" applyFill="1"/>
    <xf numFmtId="0" fontId="35" fillId="24" borderId="0" xfId="44" applyFont="1" applyFill="1" applyAlignment="1"/>
    <xf numFmtId="0" fontId="35" fillId="0" borderId="0" xfId="44" applyNumberFormat="1" applyFont="1" applyFill="1" applyBorder="1" applyAlignment="1" applyProtection="1">
      <alignment horizontal="center"/>
    </xf>
    <xf numFmtId="0" fontId="23" fillId="0" borderId="0" xfId="48" applyNumberFormat="1" applyFont="1" applyFill="1" applyBorder="1" applyAlignment="1" applyProtection="1"/>
    <xf numFmtId="0" fontId="36" fillId="0" borderId="0" xfId="44" applyFont="1" applyFill="1" applyBorder="1" applyAlignment="1" applyProtection="1">
      <alignment horizontal="center"/>
    </xf>
    <xf numFmtId="0" fontId="25" fillId="0" borderId="0" xfId="0" applyFont="1" applyFill="1" applyBorder="1" applyAlignment="1">
      <alignment horizontal="right"/>
    </xf>
    <xf numFmtId="0" fontId="36" fillId="0" borderId="0" xfId="44" applyNumberFormat="1" applyFont="1" applyFill="1" applyBorder="1" applyAlignment="1" applyProtection="1">
      <alignment horizontal="center"/>
    </xf>
    <xf numFmtId="0" fontId="35" fillId="0" borderId="0" xfId="44" applyFont="1" applyFill="1" applyBorder="1" applyAlignment="1" applyProtection="1">
      <alignment horizontal="center"/>
    </xf>
    <xf numFmtId="0" fontId="24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35" fillId="0" borderId="0" xfId="49" applyNumberFormat="1" applyFont="1" applyFill="1" applyBorder="1" applyProtection="1"/>
    <xf numFmtId="0" fontId="35" fillId="0" borderId="0" xfId="49" applyNumberFormat="1" applyFont="1" applyFill="1" applyBorder="1" applyAlignment="1" applyProtection="1">
      <alignment horizontal="right"/>
    </xf>
    <xf numFmtId="0" fontId="35" fillId="0" borderId="0" xfId="44" applyFont="1" applyFill="1" applyBorder="1" applyAlignment="1">
      <alignment vertical="top"/>
    </xf>
    <xf numFmtId="0" fontId="35" fillId="0" borderId="0" xfId="44" applyFont="1" applyFill="1" applyBorder="1" applyAlignment="1">
      <alignment horizontal="right" vertical="top"/>
    </xf>
    <xf numFmtId="0" fontId="37" fillId="0" borderId="0" xfId="44" applyFont="1" applyFill="1" applyBorder="1" applyAlignment="1">
      <alignment vertical="top"/>
    </xf>
    <xf numFmtId="0" fontId="35" fillId="0" borderId="0" xfId="44" applyFont="1" applyFill="1" applyBorder="1" applyAlignment="1">
      <alignment horizontal="center" vertical="top" wrapText="1"/>
    </xf>
    <xf numFmtId="0" fontId="23" fillId="0" borderId="0" xfId="45" applyFont="1" applyFill="1" applyAlignment="1">
      <alignment horizontal="center"/>
    </xf>
    <xf numFmtId="0" fontId="33" fillId="0" borderId="25" xfId="0" applyFont="1" applyFill="1" applyBorder="1" applyAlignment="1">
      <alignment horizontal="center" vertical="center" wrapText="1"/>
    </xf>
    <xf numFmtId="0" fontId="33" fillId="0" borderId="14" xfId="28" applyNumberFormat="1" applyFont="1" applyFill="1" applyBorder="1" applyAlignment="1" applyProtection="1">
      <alignment horizontal="right" vertical="center" wrapText="1"/>
    </xf>
    <xf numFmtId="0" fontId="33" fillId="0" borderId="14" xfId="0" applyNumberFormat="1" applyFont="1" applyFill="1" applyBorder="1" applyAlignment="1" applyProtection="1">
      <alignment horizontal="center" vertical="center" wrapText="1"/>
    </xf>
    <xf numFmtId="0" fontId="33" fillId="0" borderId="14" xfId="0" applyNumberFormat="1" applyFont="1" applyFill="1" applyBorder="1" applyAlignment="1">
      <alignment horizontal="right" vertical="center" wrapText="1"/>
    </xf>
    <xf numFmtId="0" fontId="33" fillId="0" borderId="14" xfId="28" applyNumberFormat="1" applyFont="1" applyFill="1" applyBorder="1" applyAlignment="1">
      <alignment horizontal="right" vertical="center" wrapText="1"/>
    </xf>
    <xf numFmtId="0" fontId="23" fillId="0" borderId="14" xfId="0" applyFont="1" applyFill="1" applyBorder="1" applyAlignment="1" applyProtection="1">
      <alignment horizontal="left" vertical="center" wrapText="1"/>
    </xf>
    <xf numFmtId="0" fontId="33" fillId="0" borderId="27" xfId="0" applyFont="1" applyFill="1" applyBorder="1" applyAlignment="1">
      <alignment horizontal="center" vertical="center" wrapText="1"/>
    </xf>
    <xf numFmtId="0" fontId="33" fillId="0" borderId="17" xfId="0" applyFont="1" applyFill="1" applyBorder="1" applyAlignment="1">
      <alignment horizontal="center" vertical="center" wrapText="1"/>
    </xf>
    <xf numFmtId="0" fontId="32" fillId="0" borderId="17" xfId="0" applyFont="1" applyFill="1" applyBorder="1" applyAlignment="1" applyProtection="1">
      <alignment horizontal="left" vertical="center" wrapText="1"/>
    </xf>
    <xf numFmtId="0" fontId="32" fillId="0" borderId="17" xfId="0" applyNumberFormat="1" applyFont="1" applyFill="1" applyBorder="1" applyAlignment="1">
      <alignment vertical="center" wrapText="1"/>
    </xf>
    <xf numFmtId="0" fontId="32" fillId="0" borderId="29" xfId="0" applyFont="1" applyFill="1" applyBorder="1" applyAlignment="1">
      <alignment wrapText="1"/>
    </xf>
    <xf numFmtId="0" fontId="32" fillId="0" borderId="15" xfId="0" applyFont="1" applyFill="1" applyBorder="1" applyAlignment="1">
      <alignment wrapText="1"/>
    </xf>
    <xf numFmtId="0" fontId="33" fillId="0" borderId="16" xfId="0" applyFont="1" applyFill="1" applyBorder="1" applyAlignment="1">
      <alignment horizontal="center" vertical="center" wrapText="1"/>
    </xf>
    <xf numFmtId="0" fontId="32" fillId="0" borderId="16" xfId="0" applyFont="1" applyFill="1" applyBorder="1" applyAlignment="1" applyProtection="1">
      <alignment horizontal="left" vertical="center" wrapText="1"/>
    </xf>
    <xf numFmtId="0" fontId="32" fillId="0" borderId="18" xfId="0" applyFont="1" applyFill="1" applyBorder="1" applyAlignment="1">
      <alignment wrapText="1"/>
    </xf>
    <xf numFmtId="0" fontId="32" fillId="0" borderId="0" xfId="0" applyFont="1" applyFill="1" applyBorder="1" applyAlignment="1">
      <alignment wrapText="1"/>
    </xf>
    <xf numFmtId="0" fontId="33" fillId="0" borderId="20" xfId="0" applyFont="1" applyFill="1" applyBorder="1" applyAlignment="1">
      <alignment horizontal="center" vertical="center" wrapText="1"/>
    </xf>
    <xf numFmtId="0" fontId="33" fillId="0" borderId="21" xfId="0" applyFont="1" applyFill="1" applyBorder="1" applyAlignment="1">
      <alignment horizontal="center" vertical="center" wrapText="1"/>
    </xf>
    <xf numFmtId="0" fontId="32" fillId="0" borderId="21" xfId="0" applyFont="1" applyFill="1" applyBorder="1" applyAlignment="1" applyProtection="1">
      <alignment horizontal="left" vertical="center" wrapText="1"/>
    </xf>
    <xf numFmtId="0" fontId="32" fillId="0" borderId="21" xfId="0" applyFont="1" applyFill="1" applyBorder="1" applyAlignment="1">
      <alignment vertical="center" wrapText="1"/>
    </xf>
    <xf numFmtId="0" fontId="32" fillId="0" borderId="21" xfId="28" applyNumberFormat="1" applyFont="1" applyFill="1" applyBorder="1" applyAlignment="1">
      <alignment vertical="center" wrapText="1"/>
    </xf>
    <xf numFmtId="0" fontId="32" fillId="0" borderId="26" xfId="0" applyFont="1" applyFill="1" applyBorder="1" applyAlignment="1">
      <alignment wrapText="1"/>
    </xf>
    <xf numFmtId="0" fontId="22" fillId="0" borderId="0" xfId="45" applyFont="1" applyFill="1" applyBorder="1" applyAlignment="1" applyProtection="1">
      <alignment horizontal="center" vertical="center" wrapText="1"/>
    </xf>
    <xf numFmtId="0" fontId="22" fillId="0" borderId="11" xfId="28" applyNumberFormat="1" applyFont="1" applyFill="1" applyBorder="1" applyAlignment="1" applyProtection="1">
      <alignment horizontal="right" wrapText="1"/>
    </xf>
    <xf numFmtId="0" fontId="25" fillId="0" borderId="0" xfId="0" applyFont="1" applyFill="1" applyBorder="1" applyAlignment="1">
      <alignment horizontal="right"/>
    </xf>
    <xf numFmtId="43" fontId="23" fillId="0" borderId="0" xfId="28" applyFont="1" applyFill="1" applyBorder="1" applyAlignment="1">
      <alignment horizontal="right"/>
    </xf>
    <xf numFmtId="0" fontId="23" fillId="0" borderId="0" xfId="0" applyFont="1" applyFill="1" applyBorder="1" applyAlignment="1">
      <alignment horizontal="left"/>
    </xf>
    <xf numFmtId="0" fontId="23" fillId="0" borderId="0" xfId="65" applyFont="1" applyFill="1" applyBorder="1" applyAlignment="1">
      <alignment horizontal="center" vertical="top" wrapText="1"/>
    </xf>
    <xf numFmtId="0" fontId="23" fillId="0" borderId="0" xfId="65" applyFont="1" applyFill="1" applyBorder="1" applyAlignment="1">
      <alignment horizontal="left" vertical="top" wrapText="1"/>
    </xf>
    <xf numFmtId="0" fontId="35" fillId="0" borderId="0" xfId="46" applyFont="1" applyFill="1" applyBorder="1" applyAlignment="1">
      <alignment horizontal="left" vertical="top" wrapText="1"/>
    </xf>
    <xf numFmtId="43" fontId="22" fillId="0" borderId="0" xfId="28" applyFont="1" applyFill="1" applyBorder="1" applyAlignment="1">
      <alignment horizontal="right" wrapText="1"/>
    </xf>
    <xf numFmtId="0" fontId="22" fillId="0" borderId="0" xfId="28" applyNumberFormat="1" applyFont="1" applyFill="1" applyBorder="1" applyAlignment="1">
      <alignment horizontal="right"/>
    </xf>
    <xf numFmtId="0" fontId="35" fillId="0" borderId="0" xfId="44" applyNumberFormat="1" applyFont="1" applyFill="1" applyBorder="1" applyAlignment="1">
      <alignment horizontal="center"/>
    </xf>
    <xf numFmtId="0" fontId="35" fillId="0" borderId="0" xfId="44" applyNumberFormat="1" applyFont="1" applyFill="1" applyBorder="1" applyAlignment="1" applyProtection="1">
      <alignment horizontal="center" wrapText="1"/>
    </xf>
    <xf numFmtId="0" fontId="35" fillId="0" borderId="0" xfId="60" applyNumberFormat="1" applyFont="1" applyFill="1" applyBorder="1" applyAlignment="1" applyProtection="1">
      <alignment horizontal="center" wrapText="1"/>
    </xf>
    <xf numFmtId="0" fontId="35" fillId="0" borderId="0" xfId="60" applyNumberFormat="1" applyFont="1" applyFill="1" applyAlignment="1" applyProtection="1">
      <alignment horizontal="center" wrapText="1"/>
    </xf>
    <xf numFmtId="43" fontId="35" fillId="0" borderId="0" xfId="28" applyFont="1" applyFill="1" applyBorder="1" applyAlignment="1">
      <alignment horizontal="right"/>
    </xf>
    <xf numFmtId="43" fontId="35" fillId="0" borderId="0" xfId="28" applyFont="1" applyFill="1" applyBorder="1" applyAlignment="1" applyProtection="1">
      <alignment horizontal="right"/>
    </xf>
    <xf numFmtId="43" fontId="35" fillId="0" borderId="10" xfId="28" applyFont="1" applyFill="1" applyBorder="1" applyAlignment="1">
      <alignment horizontal="right"/>
    </xf>
    <xf numFmtId="43" fontId="35" fillId="0" borderId="11" xfId="28" applyFont="1" applyFill="1" applyBorder="1" applyAlignment="1" applyProtection="1">
      <alignment horizontal="right"/>
    </xf>
    <xf numFmtId="43" fontId="35" fillId="0" borderId="10" xfId="28" applyFont="1" applyFill="1" applyBorder="1" applyAlignment="1" applyProtection="1">
      <alignment horizontal="right"/>
    </xf>
    <xf numFmtId="43" fontId="35" fillId="0" borderId="0" xfId="28" applyFont="1" applyFill="1" applyAlignment="1">
      <alignment horizontal="right"/>
    </xf>
    <xf numFmtId="43" fontId="35" fillId="0" borderId="11" xfId="28" applyFont="1" applyFill="1" applyBorder="1" applyAlignment="1">
      <alignment horizontal="right"/>
    </xf>
    <xf numFmtId="43" fontId="35" fillId="0" borderId="0" xfId="28" applyFont="1" applyFill="1" applyAlignment="1" applyProtection="1">
      <alignment horizontal="right"/>
    </xf>
    <xf numFmtId="0" fontId="35" fillId="0" borderId="0" xfId="50" applyNumberFormat="1" applyFont="1" applyFill="1" applyBorder="1" applyAlignment="1">
      <alignment horizontal="right" wrapText="1"/>
    </xf>
    <xf numFmtId="166" fontId="35" fillId="0" borderId="0" xfId="50" applyNumberFormat="1" applyFont="1" applyFill="1" applyBorder="1" applyAlignment="1">
      <alignment vertical="top" wrapText="1"/>
    </xf>
    <xf numFmtId="0" fontId="23" fillId="0" borderId="0" xfId="65" applyFont="1" applyFill="1" applyBorder="1" applyAlignment="1">
      <alignment horizontal="left" vertical="top"/>
    </xf>
    <xf numFmtId="0" fontId="35" fillId="0" borderId="0" xfId="46" applyFont="1" applyFill="1" applyBorder="1" applyAlignment="1">
      <alignment horizontal="center" vertical="top" wrapText="1"/>
    </xf>
    <xf numFmtId="0" fontId="35" fillId="0" borderId="0" xfId="46" applyFont="1" applyFill="1" applyBorder="1" applyAlignment="1">
      <alignment horizontal="left" vertical="top"/>
    </xf>
    <xf numFmtId="0" fontId="23" fillId="0" borderId="14" xfId="0" applyFont="1" applyFill="1" applyBorder="1" applyAlignment="1">
      <alignment horizontal="center"/>
    </xf>
    <xf numFmtId="49" fontId="35" fillId="0" borderId="0" xfId="49" applyNumberFormat="1" applyFont="1" applyFill="1" applyBorder="1" applyAlignment="1" applyProtection="1">
      <alignment horizontal="center" vertical="top"/>
    </xf>
    <xf numFmtId="0" fontId="25" fillId="0" borderId="0" xfId="0" applyFont="1" applyFill="1" applyAlignment="1">
      <alignment horizontal="center"/>
    </xf>
    <xf numFmtId="0" fontId="36" fillId="0" borderId="0" xfId="44" applyNumberFormat="1" applyFont="1" applyFill="1" applyBorder="1" applyAlignment="1" applyProtection="1">
      <alignment horizontal="center"/>
    </xf>
    <xf numFmtId="0" fontId="24" fillId="0" borderId="0" xfId="0" applyFont="1" applyFill="1" applyBorder="1" applyAlignment="1"/>
    <xf numFmtId="0" fontId="23" fillId="0" borderId="12" xfId="47" applyFont="1" applyFill="1" applyBorder="1" applyAlignment="1">
      <alignment vertical="top"/>
    </xf>
    <xf numFmtId="0" fontId="23" fillId="0" borderId="0" xfId="47" applyNumberFormat="1" applyFont="1" applyFill="1" applyAlignment="1">
      <alignment vertical="center"/>
    </xf>
    <xf numFmtId="0" fontId="23" fillId="0" borderId="0" xfId="44" applyFont="1" applyFill="1" applyBorder="1" applyAlignment="1">
      <alignment horizontal="right" vertical="top"/>
    </xf>
    <xf numFmtId="0" fontId="23" fillId="0" borderId="0" xfId="47" applyFont="1" applyFill="1" applyAlignment="1">
      <alignment horizontal="center" vertical="top" wrapText="1"/>
    </xf>
    <xf numFmtId="0" fontId="35" fillId="0" borderId="0" xfId="44" applyNumberFormat="1" applyFont="1" applyFill="1" applyBorder="1" applyAlignment="1">
      <alignment horizontal="center" wrapText="1"/>
    </xf>
    <xf numFmtId="0" fontId="35" fillId="0" borderId="0" xfId="60" applyNumberFormat="1" applyFont="1" applyFill="1" applyBorder="1" applyAlignment="1">
      <alignment horizontal="center" wrapText="1"/>
    </xf>
    <xf numFmtId="164" fontId="35" fillId="0" borderId="0" xfId="60" applyFont="1" applyFill="1" applyBorder="1" applyAlignment="1">
      <alignment horizontal="center" wrapText="1"/>
    </xf>
    <xf numFmtId="0" fontId="35" fillId="0" borderId="0" xfId="44" applyNumberFormat="1" applyFont="1" applyFill="1" applyAlignment="1">
      <alignment horizontal="center" wrapText="1"/>
    </xf>
    <xf numFmtId="0" fontId="35" fillId="0" borderId="0" xfId="50" applyNumberFormat="1" applyFont="1" applyFill="1" applyAlignment="1">
      <alignment horizontal="center" wrapText="1"/>
    </xf>
    <xf numFmtId="164" fontId="35" fillId="0" borderId="0" xfId="60" applyFont="1" applyFill="1" applyBorder="1" applyAlignment="1" applyProtection="1">
      <alignment horizontal="center" wrapText="1"/>
    </xf>
    <xf numFmtId="0" fontId="35" fillId="0" borderId="0" xfId="49" applyNumberFormat="1" applyFont="1" applyFill="1" applyBorder="1" applyAlignment="1" applyProtection="1">
      <alignment horizontal="center"/>
    </xf>
    <xf numFmtId="0" fontId="35" fillId="0" borderId="0" xfId="44" applyFont="1" applyFill="1" applyAlignment="1">
      <alignment horizontal="center"/>
    </xf>
    <xf numFmtId="0" fontId="23" fillId="0" borderId="0" xfId="44" applyFont="1" applyFill="1" applyAlignment="1">
      <alignment vertical="top"/>
    </xf>
    <xf numFmtId="0" fontId="23" fillId="0" borderId="14" xfId="28" applyNumberFormat="1" applyFont="1" applyFill="1" applyBorder="1" applyAlignment="1" applyProtection="1">
      <alignment horizontal="right" vertical="center" wrapText="1"/>
    </xf>
    <xf numFmtId="164" fontId="23" fillId="0" borderId="0" xfId="60" applyFont="1" applyFill="1" applyBorder="1" applyAlignment="1" applyProtection="1">
      <alignment horizontal="right"/>
    </xf>
    <xf numFmtId="170" fontId="22" fillId="0" borderId="0" xfId="47" applyNumberFormat="1" applyFont="1" applyFill="1" applyAlignment="1">
      <alignment horizontal="right" vertical="top" wrapText="1"/>
    </xf>
    <xf numFmtId="0" fontId="23" fillId="0" borderId="0" xfId="44" applyFont="1" applyFill="1" applyAlignment="1">
      <alignment vertical="top" wrapText="1"/>
    </xf>
    <xf numFmtId="0" fontId="23" fillId="0" borderId="0" xfId="44" applyFont="1" applyFill="1" applyBorder="1" applyAlignment="1">
      <alignment vertical="top" wrapText="1"/>
    </xf>
    <xf numFmtId="0" fontId="23" fillId="0" borderId="10" xfId="44" applyFont="1" applyFill="1" applyBorder="1" applyAlignment="1">
      <alignment vertical="top" wrapText="1"/>
    </xf>
    <xf numFmtId="166" fontId="23" fillId="0" borderId="0" xfId="50" applyNumberFormat="1" applyFont="1" applyFill="1" applyBorder="1" applyAlignment="1">
      <alignment horizontal="right" vertical="top"/>
    </xf>
    <xf numFmtId="0" fontId="23" fillId="0" borderId="0" xfId="47" applyNumberFormat="1" applyFont="1" applyFill="1" applyAlignment="1">
      <alignment horizontal="left" vertical="top" wrapText="1"/>
    </xf>
    <xf numFmtId="166" fontId="23" fillId="0" borderId="0" xfId="47" applyNumberFormat="1" applyFont="1" applyFill="1" applyAlignment="1">
      <alignment horizontal="right" vertical="top" wrapText="1"/>
    </xf>
    <xf numFmtId="0" fontId="23" fillId="0" borderId="0" xfId="50" applyFont="1" applyFill="1" applyAlignment="1">
      <alignment vertical="top" wrapText="1"/>
    </xf>
    <xf numFmtId="0" fontId="23" fillId="0" borderId="0" xfId="50" applyFont="1" applyFill="1" applyAlignment="1" applyProtection="1">
      <alignment vertical="top" wrapText="1"/>
    </xf>
    <xf numFmtId="0" fontId="23" fillId="0" borderId="0" xfId="44" applyFont="1" applyFill="1" applyAlignment="1" applyProtection="1">
      <alignment horizontal="left"/>
    </xf>
    <xf numFmtId="0" fontId="23" fillId="0" borderId="10" xfId="47" applyNumberFormat="1" applyFont="1" applyFill="1" applyBorder="1"/>
    <xf numFmtId="0" fontId="23" fillId="0" borderId="0" xfId="47" applyFont="1" applyFill="1" applyAlignment="1">
      <alignment horizontal="right" vertical="top"/>
    </xf>
    <xf numFmtId="0" fontId="22" fillId="0" borderId="0" xfId="50" applyFont="1" applyFill="1" applyAlignment="1">
      <alignment horizontal="right" vertical="top"/>
    </xf>
    <xf numFmtId="166" fontId="23" fillId="0" borderId="0" xfId="50" applyNumberFormat="1" applyFont="1" applyFill="1" applyAlignment="1">
      <alignment horizontal="right" vertical="top"/>
    </xf>
    <xf numFmtId="0" fontId="23" fillId="0" borderId="0" xfId="44" applyNumberFormat="1" applyFont="1" applyFill="1" applyProtection="1"/>
    <xf numFmtId="0" fontId="22" fillId="0" borderId="0" xfId="50" applyFont="1" applyFill="1" applyBorder="1" applyAlignment="1">
      <alignment horizontal="right" vertical="top"/>
    </xf>
    <xf numFmtId="0" fontId="23" fillId="0" borderId="0" xfId="47" applyFont="1" applyFill="1" applyAlignment="1">
      <alignment vertical="top"/>
    </xf>
    <xf numFmtId="0" fontId="23" fillId="0" borderId="0" xfId="0" applyNumberFormat="1" applyFont="1" applyFill="1" applyBorder="1" applyAlignment="1">
      <alignment horizontal="right"/>
    </xf>
    <xf numFmtId="0" fontId="23" fillId="0" borderId="0" xfId="47" applyFont="1" applyFill="1" applyAlignment="1">
      <alignment wrapText="1"/>
    </xf>
    <xf numFmtId="172" fontId="22" fillId="0" borderId="0" xfId="47" applyNumberFormat="1" applyFont="1" applyFill="1" applyBorder="1" applyAlignment="1">
      <alignment horizontal="right" vertical="top" wrapText="1"/>
    </xf>
    <xf numFmtId="167" fontId="23" fillId="0" borderId="0" xfId="47" applyNumberFormat="1" applyFont="1" applyFill="1" applyBorder="1" applyAlignment="1">
      <alignment horizontal="right" vertical="top" wrapText="1"/>
    </xf>
    <xf numFmtId="0" fontId="23" fillId="0" borderId="0" xfId="47" applyFont="1" applyFill="1" applyBorder="1" applyAlignment="1">
      <alignment horizontal="center"/>
    </xf>
    <xf numFmtId="0" fontId="23" fillId="0" borderId="11" xfId="0" applyFont="1" applyFill="1" applyBorder="1" applyAlignment="1">
      <alignment horizontal="right"/>
    </xf>
    <xf numFmtId="0" fontId="25" fillId="0" borderId="11" xfId="0" applyFont="1" applyFill="1" applyBorder="1" applyAlignment="1">
      <alignment horizontal="right"/>
    </xf>
    <xf numFmtId="0" fontId="22" fillId="0" borderId="10" xfId="47" applyFont="1" applyFill="1" applyBorder="1" applyAlignment="1" applyProtection="1">
      <alignment horizontal="left" vertical="center" wrapText="1"/>
    </xf>
    <xf numFmtId="0" fontId="23" fillId="0" borderId="0" xfId="47" applyNumberFormat="1" applyFont="1" applyFill="1" applyBorder="1" applyAlignment="1">
      <alignment horizontal="center"/>
    </xf>
    <xf numFmtId="0" fontId="22" fillId="0" borderId="0" xfId="0" applyNumberFormat="1" applyFont="1" applyFill="1" applyBorder="1" applyAlignment="1">
      <alignment horizontal="right"/>
    </xf>
    <xf numFmtId="0" fontId="23" fillId="24" borderId="0" xfId="47" applyFont="1" applyFill="1"/>
    <xf numFmtId="0" fontId="23" fillId="0" borderId="14" xfId="0" applyNumberFormat="1" applyFont="1" applyFill="1" applyBorder="1" applyAlignment="1">
      <alignment horizontal="right" vertical="center"/>
    </xf>
    <xf numFmtId="0" fontId="22" fillId="0" borderId="10" xfId="0" applyNumberFormat="1" applyFont="1" applyFill="1" applyBorder="1" applyAlignment="1">
      <alignment horizontal="right"/>
    </xf>
    <xf numFmtId="0" fontId="23" fillId="0" borderId="10" xfId="0" applyNumberFormat="1" applyFont="1" applyFill="1" applyBorder="1" applyAlignment="1">
      <alignment horizontal="right"/>
    </xf>
    <xf numFmtId="0" fontId="23" fillId="0" borderId="0" xfId="0" applyNumberFormat="1" applyFont="1" applyFill="1" applyBorder="1"/>
    <xf numFmtId="0" fontId="22" fillId="0" borderId="13" xfId="0" applyNumberFormat="1" applyFont="1" applyFill="1" applyBorder="1" applyAlignment="1">
      <alignment horizontal="center"/>
    </xf>
    <xf numFmtId="0" fontId="23" fillId="0" borderId="15" xfId="0" applyFont="1" applyFill="1" applyBorder="1" applyAlignment="1" applyProtection="1">
      <alignment horizontal="center" vertical="center"/>
    </xf>
    <xf numFmtId="0" fontId="23" fillId="0" borderId="28" xfId="0" applyFont="1" applyFill="1" applyBorder="1" applyAlignment="1" applyProtection="1">
      <alignment horizontal="center" vertical="center"/>
    </xf>
    <xf numFmtId="0" fontId="23" fillId="0" borderId="15" xfId="0" applyFont="1" applyFill="1" applyBorder="1" applyAlignment="1" applyProtection="1">
      <alignment horizontal="center"/>
    </xf>
    <xf numFmtId="0" fontId="23" fillId="0" borderId="14" xfId="0" applyFont="1" applyFill="1" applyBorder="1" applyAlignment="1" applyProtection="1">
      <alignment horizontal="left" wrapText="1"/>
    </xf>
    <xf numFmtId="43" fontId="23" fillId="0" borderId="14" xfId="28" applyFont="1" applyFill="1" applyBorder="1" applyAlignment="1">
      <alignment vertical="center"/>
    </xf>
    <xf numFmtId="0" fontId="23" fillId="0" borderId="11" xfId="44" applyNumberFormat="1" applyFont="1" applyFill="1" applyBorder="1"/>
    <xf numFmtId="0" fontId="23" fillId="0" borderId="10" xfId="44" applyNumberFormat="1" applyFont="1" applyFill="1" applyBorder="1"/>
    <xf numFmtId="0" fontId="23" fillId="0" borderId="10" xfId="28" applyNumberFormat="1" applyFont="1" applyFill="1" applyBorder="1" applyAlignment="1">
      <alignment horizontal="right" wrapText="1"/>
    </xf>
    <xf numFmtId="0" fontId="23" fillId="0" borderId="0" xfId="60" applyNumberFormat="1" applyFont="1" applyFill="1" applyBorder="1" applyAlignment="1" applyProtection="1">
      <alignment horizontal="center" wrapText="1"/>
    </xf>
    <xf numFmtId="0" fontId="34" fillId="0" borderId="32" xfId="0" applyFont="1" applyFill="1" applyBorder="1" applyAlignment="1">
      <alignment horizontal="center" wrapText="1"/>
    </xf>
    <xf numFmtId="0" fontId="34" fillId="0" borderId="30" xfId="0" applyFont="1" applyFill="1" applyBorder="1" applyAlignment="1" applyProtection="1">
      <alignment horizontal="center" vertical="top" wrapText="1"/>
    </xf>
    <xf numFmtId="0" fontId="34" fillId="0" borderId="30" xfId="0" applyFont="1" applyFill="1" applyBorder="1" applyAlignment="1" applyProtection="1">
      <alignment horizontal="center" wrapText="1"/>
    </xf>
    <xf numFmtId="0" fontId="34" fillId="0" borderId="31" xfId="0" applyFont="1" applyFill="1" applyBorder="1" applyAlignment="1" applyProtection="1">
      <alignment horizontal="center" wrapText="1"/>
    </xf>
    <xf numFmtId="0" fontId="34" fillId="0" borderId="0" xfId="0" applyFont="1" applyFill="1" applyAlignment="1">
      <alignment wrapText="1"/>
    </xf>
    <xf numFmtId="0" fontId="25" fillId="0" borderId="0" xfId="0" applyFont="1" applyFill="1" applyAlignment="1">
      <alignment wrapText="1"/>
    </xf>
    <xf numFmtId="43" fontId="32" fillId="0" borderId="16" xfId="28" applyFont="1" applyFill="1" applyBorder="1" applyAlignment="1">
      <alignment horizontal="right" vertical="center" wrapText="1"/>
    </xf>
    <xf numFmtId="0" fontId="38" fillId="0" borderId="0" xfId="0" applyFont="1" applyFill="1" applyBorder="1" applyAlignment="1">
      <alignment vertical="center" wrapText="1"/>
    </xf>
    <xf numFmtId="0" fontId="23" fillId="0" borderId="0" xfId="28" applyNumberFormat="1" applyFont="1" applyFill="1" applyBorder="1" applyAlignment="1">
      <alignment horizontal="right" wrapText="1"/>
    </xf>
    <xf numFmtId="0" fontId="32" fillId="0" borderId="23" xfId="0" applyFont="1" applyFill="1" applyBorder="1" applyAlignment="1" applyProtection="1">
      <alignment horizontal="center" vertical="center" wrapText="1"/>
    </xf>
    <xf numFmtId="0" fontId="23" fillId="0" borderId="0" xfId="44" applyFont="1" applyFill="1" applyAlignment="1">
      <alignment horizontal="left"/>
    </xf>
    <xf numFmtId="0" fontId="32" fillId="0" borderId="33" xfId="0" applyFont="1" applyFill="1" applyBorder="1" applyAlignment="1" applyProtection="1">
      <alignment horizontal="center" vertical="center" wrapText="1"/>
    </xf>
    <xf numFmtId="0" fontId="33" fillId="0" borderId="0" xfId="0" applyFont="1" applyFill="1" applyBorder="1" applyAlignment="1">
      <alignment horizontal="center" wrapText="1"/>
    </xf>
    <xf numFmtId="0" fontId="34" fillId="0" borderId="19" xfId="0" applyFont="1" applyFill="1" applyBorder="1" applyAlignment="1">
      <alignment horizontal="center" vertical="center" wrapText="1"/>
    </xf>
    <xf numFmtId="0" fontId="34" fillId="0" borderId="34" xfId="0" applyNumberFormat="1" applyFont="1" applyFill="1" applyBorder="1" applyAlignment="1">
      <alignment horizontal="center" vertical="center" wrapText="1"/>
    </xf>
    <xf numFmtId="0" fontId="34" fillId="0" borderId="34" xfId="0" applyNumberFormat="1" applyFont="1" applyFill="1" applyBorder="1" applyAlignment="1" applyProtection="1">
      <alignment horizontal="center" vertical="center" wrapText="1"/>
    </xf>
    <xf numFmtId="0" fontId="23" fillId="0" borderId="0" xfId="49" applyFont="1" applyFill="1" applyBorder="1" applyAlignment="1" applyProtection="1">
      <alignment horizontal="left" vertical="top" wrapText="1"/>
    </xf>
    <xf numFmtId="0" fontId="23" fillId="0" borderId="0" xfId="44" applyFont="1" applyFill="1" applyBorder="1" applyAlignment="1">
      <alignment horizontal="left" vertical="top" wrapText="1"/>
    </xf>
    <xf numFmtId="0" fontId="23" fillId="0" borderId="0" xfId="50" applyFont="1" applyFill="1" applyBorder="1" applyAlignment="1" applyProtection="1">
      <alignment horizontal="left" vertical="top" wrapText="1"/>
    </xf>
    <xf numFmtId="0" fontId="23" fillId="0" borderId="0" xfId="47" applyFont="1" applyFill="1" applyAlignment="1">
      <alignment horizontal="left" vertical="top" wrapText="1"/>
    </xf>
    <xf numFmtId="0" fontId="23" fillId="0" borderId="0" xfId="47" applyFont="1" applyFill="1" applyBorder="1" applyAlignment="1" applyProtection="1">
      <alignment horizontal="left" vertical="top" wrapText="1"/>
    </xf>
    <xf numFmtId="0" fontId="22" fillId="0" borderId="0" xfId="47" applyFont="1" applyFill="1" applyBorder="1" applyAlignment="1" applyProtection="1">
      <alignment horizontal="left" vertical="top" wrapText="1"/>
    </xf>
    <xf numFmtId="0" fontId="22" fillId="0" borderId="0" xfId="50" applyFont="1" applyFill="1" applyBorder="1" applyAlignment="1" applyProtection="1">
      <alignment horizontal="left" vertical="top" wrapText="1"/>
    </xf>
    <xf numFmtId="0" fontId="23" fillId="0" borderId="0" xfId="46" applyFont="1" applyFill="1" applyBorder="1" applyAlignment="1">
      <alignment horizontal="left" vertical="top" wrapText="1"/>
    </xf>
    <xf numFmtId="0" fontId="23" fillId="0" borderId="0" xfId="47" applyFont="1" applyFill="1" applyBorder="1" applyAlignment="1">
      <alignment horizontal="left" vertical="top"/>
    </xf>
    <xf numFmtId="0" fontId="23" fillId="0" borderId="0" xfId="47" applyFont="1" applyFill="1" applyAlignment="1">
      <alignment horizontal="center" vertical="top"/>
    </xf>
    <xf numFmtId="0" fontId="23" fillId="0" borderId="0" xfId="50" applyFont="1" applyFill="1" applyBorder="1" applyAlignment="1" applyProtection="1">
      <alignment horizontal="left" vertical="center" wrapText="1"/>
    </xf>
    <xf numFmtId="0" fontId="23" fillId="0" borderId="0" xfId="47" applyFont="1" applyFill="1" applyBorder="1" applyAlignment="1" applyProtection="1">
      <alignment horizontal="left" vertical="center" wrapText="1"/>
    </xf>
    <xf numFmtId="0" fontId="23" fillId="25" borderId="0" xfId="50" applyFont="1" applyFill="1" applyBorder="1" applyAlignment="1" applyProtection="1">
      <alignment horizontal="left" vertical="top" wrapText="1"/>
    </xf>
    <xf numFmtId="0" fontId="25" fillId="0" borderId="13" xfId="0" applyFont="1" applyFill="1" applyBorder="1" applyAlignment="1"/>
    <xf numFmtId="0" fontId="23" fillId="0" borderId="0" xfId="47" applyFont="1" applyFill="1" applyBorder="1" applyAlignment="1">
      <alignment horizontal="left" vertical="center" wrapText="1"/>
    </xf>
    <xf numFmtId="0" fontId="23" fillId="0" borderId="0" xfId="47" applyFont="1" applyFill="1" applyBorder="1" applyAlignment="1">
      <alignment vertical="center" wrapText="1"/>
    </xf>
    <xf numFmtId="168" fontId="23" fillId="0" borderId="0" xfId="47" applyNumberFormat="1" applyFont="1" applyFill="1" applyBorder="1" applyAlignment="1">
      <alignment horizontal="right" vertical="center" wrapText="1"/>
    </xf>
    <xf numFmtId="0" fontId="23" fillId="0" borderId="0" xfId="44" applyFont="1" applyFill="1" applyBorder="1" applyAlignment="1">
      <alignment wrapText="1"/>
    </xf>
    <xf numFmtId="166" fontId="23" fillId="0" borderId="0" xfId="44" applyNumberFormat="1" applyFont="1" applyFill="1" applyBorder="1" applyAlignment="1">
      <alignment wrapText="1"/>
    </xf>
    <xf numFmtId="170" fontId="22" fillId="0" borderId="0" xfId="44" applyNumberFormat="1" applyFont="1" applyFill="1" applyBorder="1" applyAlignment="1">
      <alignment wrapText="1"/>
    </xf>
    <xf numFmtId="0" fontId="22" fillId="0" borderId="0" xfId="44" applyFont="1" applyFill="1" applyBorder="1" applyAlignment="1">
      <alignment wrapText="1"/>
    </xf>
    <xf numFmtId="0" fontId="23" fillId="0" borderId="10" xfId="44" applyFont="1" applyFill="1" applyBorder="1" applyAlignment="1">
      <alignment wrapText="1"/>
    </xf>
    <xf numFmtId="166" fontId="23" fillId="0" borderId="0" xfId="50" applyNumberFormat="1" applyFont="1" applyFill="1" applyAlignment="1">
      <alignment wrapText="1"/>
    </xf>
    <xf numFmtId="0" fontId="22" fillId="0" borderId="0" xfId="50" applyFont="1" applyFill="1" applyAlignment="1">
      <alignment wrapText="1"/>
    </xf>
    <xf numFmtId="49" fontId="23" fillId="0" borderId="0" xfId="50" applyNumberFormat="1" applyFont="1" applyFill="1" applyBorder="1" applyAlignment="1">
      <alignment horizontal="right" wrapText="1"/>
    </xf>
    <xf numFmtId="0" fontId="23" fillId="0" borderId="0" xfId="47" applyFont="1" applyFill="1" applyBorder="1" applyAlignment="1">
      <alignment horizontal="right" vertical="center" wrapText="1"/>
    </xf>
    <xf numFmtId="0" fontId="25" fillId="0" borderId="0" xfId="0" applyFont="1" applyFill="1" applyAlignment="1">
      <alignment horizontal="center"/>
    </xf>
    <xf numFmtId="0" fontId="24" fillId="0" borderId="0" xfId="0" applyFont="1" applyFill="1" applyBorder="1" applyAlignment="1">
      <alignment horizontal="right"/>
    </xf>
    <xf numFmtId="0" fontId="25" fillId="0" borderId="13" xfId="0" applyFont="1" applyFill="1" applyBorder="1" applyAlignment="1">
      <alignment horizontal="right"/>
    </xf>
    <xf numFmtId="0" fontId="22" fillId="0" borderId="0" xfId="47" applyNumberFormat="1" applyFont="1" applyFill="1" applyBorder="1" applyAlignment="1" applyProtection="1">
      <alignment horizontal="center"/>
    </xf>
    <xf numFmtId="0" fontId="23" fillId="0" borderId="0" xfId="47" applyFont="1" applyFill="1" applyBorder="1" applyAlignment="1">
      <alignment horizontal="left" vertical="top" wrapText="1"/>
    </xf>
    <xf numFmtId="0" fontId="22" fillId="0" borderId="0" xfId="47" applyFont="1" applyFill="1" applyBorder="1" applyAlignment="1" applyProtection="1">
      <alignment horizontal="center"/>
    </xf>
    <xf numFmtId="0" fontId="22" fillId="0" borderId="0" xfId="44" applyNumberFormat="1" applyFont="1" applyFill="1" applyBorder="1" applyAlignment="1" applyProtection="1">
      <alignment horizontal="center"/>
    </xf>
    <xf numFmtId="0" fontId="25" fillId="0" borderId="0" xfId="0" applyFont="1" applyFill="1" applyAlignment="1">
      <alignment horizontal="center" vertical="center"/>
    </xf>
    <xf numFmtId="0" fontId="23" fillId="0" borderId="0" xfId="44" applyFont="1" applyFill="1" applyBorder="1" applyAlignment="1" applyProtection="1">
      <alignment horizontal="left" vertical="top" wrapText="1"/>
    </xf>
    <xf numFmtId="0" fontId="22" fillId="0" borderId="0" xfId="47" applyNumberFormat="1" applyFont="1" applyFill="1" applyBorder="1" applyAlignment="1">
      <alignment horizontal="center"/>
    </xf>
    <xf numFmtId="0" fontId="23" fillId="0" borderId="0" xfId="47" applyNumberFormat="1" applyFont="1" applyFill="1" applyAlignment="1">
      <alignment horizontal="right" vertical="top" wrapText="1"/>
    </xf>
    <xf numFmtId="0" fontId="25" fillId="0" borderId="0" xfId="0" applyFont="1" applyFill="1" applyAlignment="1">
      <alignment horizontal="center" wrapText="1"/>
    </xf>
    <xf numFmtId="0" fontId="24" fillId="0" borderId="0" xfId="0" applyFont="1" applyFill="1" applyBorder="1" applyAlignment="1">
      <alignment horizontal="right"/>
    </xf>
    <xf numFmtId="0" fontId="22" fillId="0" borderId="0" xfId="47" applyNumberFormat="1" applyFont="1" applyFill="1" applyBorder="1" applyAlignment="1" applyProtection="1">
      <alignment horizontal="center"/>
    </xf>
    <xf numFmtId="0" fontId="23" fillId="0" borderId="0" xfId="44" applyFont="1" applyFill="1" applyAlignment="1">
      <alignment horizontal="center"/>
    </xf>
    <xf numFmtId="170" fontId="23" fillId="0" borderId="0" xfId="47" applyNumberFormat="1" applyFont="1" applyFill="1" applyAlignment="1">
      <alignment horizontal="right" vertical="top" wrapText="1"/>
    </xf>
    <xf numFmtId="0" fontId="25" fillId="0" borderId="0" xfId="0" applyFont="1" applyFill="1" applyAlignment="1">
      <alignment horizontal="center" wrapText="1"/>
    </xf>
    <xf numFmtId="0" fontId="22" fillId="0" borderId="0" xfId="47" applyNumberFormat="1" applyFont="1" applyFill="1" applyBorder="1" applyAlignment="1" applyProtection="1">
      <alignment horizontal="center"/>
    </xf>
    <xf numFmtId="0" fontId="23" fillId="0" borderId="0" xfId="47" applyFont="1" applyFill="1" applyAlignment="1">
      <alignment horizontal="center"/>
    </xf>
    <xf numFmtId="0" fontId="23" fillId="0" borderId="0" xfId="47" applyFont="1" applyFill="1" applyAlignment="1">
      <alignment horizontal="left"/>
    </xf>
    <xf numFmtId="0" fontId="23" fillId="25" borderId="0" xfId="50" applyFont="1" applyFill="1" applyBorder="1" applyAlignment="1">
      <alignment horizontal="center" vertical="top"/>
    </xf>
    <xf numFmtId="0" fontId="23" fillId="25" borderId="0" xfId="50" applyFont="1" applyFill="1" applyBorder="1" applyAlignment="1">
      <alignment horizontal="right" vertical="top" wrapText="1"/>
    </xf>
    <xf numFmtId="0" fontId="23" fillId="25" borderId="0" xfId="50" applyFont="1" applyFill="1" applyBorder="1" applyAlignment="1">
      <alignment horizontal="left" vertical="top"/>
    </xf>
    <xf numFmtId="0" fontId="23" fillId="0" borderId="11" xfId="47" applyFont="1" applyFill="1" applyBorder="1"/>
    <xf numFmtId="0" fontId="23" fillId="0" borderId="0" xfId="0" applyNumberFormat="1" applyFont="1" applyFill="1" applyBorder="1" applyAlignment="1">
      <alignment horizontal="center"/>
    </xf>
    <xf numFmtId="0" fontId="23" fillId="0" borderId="11" xfId="47" applyNumberFormat="1" applyFont="1" applyFill="1" applyBorder="1" applyAlignment="1">
      <alignment vertical="center"/>
    </xf>
    <xf numFmtId="0" fontId="23" fillId="0" borderId="11" xfId="47" applyFont="1" applyFill="1" applyBorder="1" applyAlignment="1">
      <alignment vertical="center"/>
    </xf>
    <xf numFmtId="0" fontId="23" fillId="0" borderId="11" xfId="44" applyFont="1" applyFill="1" applyBorder="1"/>
    <xf numFmtId="0" fontId="23" fillId="0" borderId="0" xfId="47" applyFont="1" applyFill="1" applyAlignment="1">
      <alignment horizontal="center" vertical="center" wrapText="1"/>
    </xf>
    <xf numFmtId="0" fontId="24" fillId="0" borderId="0" xfId="0" applyFont="1" applyFill="1" applyBorder="1" applyAlignment="1">
      <alignment horizontal="right"/>
    </xf>
    <xf numFmtId="0" fontId="22" fillId="0" borderId="0" xfId="47" applyFont="1" applyFill="1" applyBorder="1" applyAlignment="1" applyProtection="1">
      <alignment horizontal="center"/>
    </xf>
    <xf numFmtId="0" fontId="23" fillId="0" borderId="0" xfId="47" applyFont="1" applyFill="1" applyAlignment="1">
      <alignment horizontal="left" vertical="top" wrapText="1"/>
    </xf>
    <xf numFmtId="43" fontId="33" fillId="0" borderId="14" xfId="28" applyFont="1" applyFill="1" applyBorder="1" applyAlignment="1">
      <alignment horizontal="center" vertical="center" wrapText="1"/>
    </xf>
    <xf numFmtId="43" fontId="23" fillId="0" borderId="0" xfId="28" applyFont="1" applyFill="1" applyBorder="1" applyAlignment="1">
      <alignment horizontal="center" wrapText="1"/>
    </xf>
    <xf numFmtId="43" fontId="22" fillId="0" borderId="0" xfId="28" applyFont="1" applyFill="1" applyBorder="1" applyAlignment="1">
      <alignment horizontal="center" wrapText="1"/>
    </xf>
    <xf numFmtId="43" fontId="22" fillId="0" borderId="11" xfId="28" applyFont="1" applyFill="1" applyBorder="1" applyAlignment="1" applyProtection="1">
      <alignment horizontal="center" wrapText="1"/>
    </xf>
    <xf numFmtId="43" fontId="23" fillId="0" borderId="10" xfId="28" applyFont="1" applyFill="1" applyBorder="1" applyAlignment="1">
      <alignment horizontal="center" wrapText="1"/>
    </xf>
    <xf numFmtId="0" fontId="23" fillId="0" borderId="0" xfId="47" applyFont="1" applyFill="1" applyBorder="1" applyAlignment="1">
      <alignment vertical="top" wrapText="1"/>
    </xf>
    <xf numFmtId="0" fontId="23" fillId="0" borderId="0" xfId="47" applyNumberFormat="1" applyFont="1" applyFill="1" applyBorder="1" applyAlignment="1" applyProtection="1">
      <alignment horizontal="right" wrapText="1"/>
    </xf>
    <xf numFmtId="0" fontId="23" fillId="0" borderId="0" xfId="0" applyFont="1" applyFill="1" applyBorder="1" applyAlignment="1">
      <alignment vertical="top" wrapText="1"/>
    </xf>
    <xf numFmtId="0" fontId="23" fillId="0" borderId="11" xfId="47" applyFont="1" applyFill="1" applyBorder="1" applyAlignment="1">
      <alignment vertical="top" wrapText="1"/>
    </xf>
    <xf numFmtId="0" fontId="22" fillId="0" borderId="11" xfId="47" applyFont="1" applyFill="1" applyBorder="1" applyAlignment="1" applyProtection="1">
      <alignment horizontal="left" vertical="top" wrapText="1"/>
    </xf>
    <xf numFmtId="0" fontId="23" fillId="0" borderId="11" xfId="47" applyFont="1" applyFill="1" applyBorder="1" applyAlignment="1">
      <alignment horizontal="right" vertical="top" wrapText="1"/>
    </xf>
    <xf numFmtId="0" fontId="23" fillId="0" borderId="10" xfId="47" applyFont="1" applyFill="1" applyBorder="1" applyAlignment="1">
      <alignment vertical="top" wrapText="1"/>
    </xf>
    <xf numFmtId="0" fontId="22" fillId="0" borderId="10" xfId="47" applyFont="1" applyFill="1" applyBorder="1"/>
    <xf numFmtId="176" fontId="23" fillId="0" borderId="0" xfId="47" applyNumberFormat="1" applyFont="1" applyFill="1" applyBorder="1" applyAlignment="1">
      <alignment horizontal="right" vertical="top" wrapText="1"/>
    </xf>
    <xf numFmtId="43" fontId="23" fillId="0" borderId="10" xfId="28" applyFont="1" applyFill="1" applyBorder="1" applyAlignment="1" applyProtection="1">
      <alignment wrapText="1"/>
    </xf>
    <xf numFmtId="43" fontId="23" fillId="0" borderId="11" xfId="28" applyFont="1" applyFill="1" applyBorder="1" applyAlignment="1"/>
    <xf numFmtId="43" fontId="23" fillId="0" borderId="10" xfId="28" applyFont="1" applyFill="1" applyBorder="1" applyAlignment="1"/>
    <xf numFmtId="0" fontId="23" fillId="0" borderId="14" xfId="28" applyNumberFormat="1" applyFont="1" applyFill="1" applyBorder="1" applyAlignment="1">
      <alignment vertical="center"/>
    </xf>
    <xf numFmtId="43" fontId="23" fillId="0" borderId="14" xfId="28" applyFont="1" applyFill="1" applyBorder="1" applyAlignment="1" applyProtection="1">
      <alignment horizontal="right" vertical="center" wrapText="1"/>
    </xf>
    <xf numFmtId="43" fontId="23" fillId="0" borderId="11" xfId="28" applyFont="1" applyFill="1" applyBorder="1"/>
    <xf numFmtId="43" fontId="23" fillId="0" borderId="10" xfId="28" applyFont="1" applyFill="1" applyBorder="1"/>
    <xf numFmtId="43" fontId="23" fillId="0" borderId="0" xfId="28" applyFont="1" applyFill="1"/>
    <xf numFmtId="43" fontId="23" fillId="0" borderId="0" xfId="28" applyFont="1" applyFill="1" applyBorder="1" applyAlignment="1">
      <alignment horizontal="right" wrapText="1"/>
    </xf>
    <xf numFmtId="43" fontId="23" fillId="0" borderId="0" xfId="28" applyFont="1" applyFill="1" applyBorder="1" applyAlignment="1" applyProtection="1">
      <alignment horizontal="right" wrapText="1"/>
    </xf>
    <xf numFmtId="43" fontId="23" fillId="0" borderId="10" xfId="28" applyFont="1" applyFill="1" applyBorder="1" applyAlignment="1" applyProtection="1">
      <alignment horizontal="right" wrapText="1"/>
    </xf>
    <xf numFmtId="43" fontId="23" fillId="0" borderId="11" xfId="28" applyFont="1" applyFill="1" applyBorder="1" applyAlignment="1">
      <alignment horizontal="right" wrapText="1"/>
    </xf>
    <xf numFmtId="0" fontId="23" fillId="0" borderId="0" xfId="47" applyFont="1" applyFill="1" applyAlignment="1">
      <alignment horizontal="center"/>
    </xf>
    <xf numFmtId="0" fontId="22" fillId="0" borderId="0" xfId="45" applyFont="1" applyFill="1" applyBorder="1" applyAlignment="1">
      <alignment horizontal="center" vertical="center" wrapText="1"/>
    </xf>
    <xf numFmtId="0" fontId="23" fillId="0" borderId="0" xfId="49" applyNumberFormat="1" applyFont="1" applyFill="1" applyBorder="1" applyProtection="1"/>
    <xf numFmtId="0" fontId="22" fillId="0" borderId="0" xfId="0" applyNumberFormat="1" applyFont="1" applyFill="1" applyBorder="1" applyAlignment="1" applyProtection="1">
      <alignment horizontal="center"/>
    </xf>
    <xf numFmtId="0" fontId="22" fillId="0" borderId="0" xfId="0" applyNumberFormat="1" applyFont="1" applyFill="1" applyBorder="1" applyProtection="1"/>
    <xf numFmtId="0" fontId="23" fillId="0" borderId="14" xfId="0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>
      <alignment horizontal="center" wrapText="1"/>
    </xf>
    <xf numFmtId="0" fontId="34" fillId="0" borderId="30" xfId="0" applyFont="1" applyFill="1" applyBorder="1" applyAlignment="1" applyProtection="1">
      <alignment horizontal="center" wrapText="1"/>
    </xf>
    <xf numFmtId="0" fontId="34" fillId="0" borderId="0" xfId="0" applyFont="1" applyFill="1" applyBorder="1" applyAlignment="1" applyProtection="1">
      <alignment horizontal="right" wrapText="1"/>
    </xf>
    <xf numFmtId="0" fontId="32" fillId="0" borderId="23" xfId="0" applyFont="1" applyFill="1" applyBorder="1" applyAlignment="1" applyProtection="1">
      <alignment horizontal="center" vertical="center" wrapText="1"/>
    </xf>
    <xf numFmtId="0" fontId="23" fillId="0" borderId="0" xfId="47" applyFont="1" applyFill="1" applyAlignment="1">
      <alignment horizontal="left" vertical="top" wrapText="1"/>
    </xf>
    <xf numFmtId="0" fontId="22" fillId="0" borderId="0" xfId="47" applyNumberFormat="1" applyFont="1" applyFill="1" applyBorder="1" applyAlignment="1" applyProtection="1">
      <alignment horizontal="center"/>
    </xf>
    <xf numFmtId="0" fontId="25" fillId="0" borderId="0" xfId="0" applyFont="1" applyFill="1" applyAlignment="1">
      <alignment horizontal="center" wrapText="1"/>
    </xf>
    <xf numFmtId="0" fontId="24" fillId="0" borderId="0" xfId="0" applyFont="1" applyFill="1" applyBorder="1" applyAlignment="1">
      <alignment horizontal="right"/>
    </xf>
    <xf numFmtId="0" fontId="25" fillId="0" borderId="13" xfId="0" applyFont="1" applyFill="1" applyBorder="1" applyAlignment="1">
      <alignment horizontal="right"/>
    </xf>
    <xf numFmtId="0" fontId="22" fillId="0" borderId="0" xfId="44" applyFont="1" applyFill="1" applyBorder="1" applyAlignment="1" applyProtection="1">
      <alignment horizontal="center"/>
    </xf>
    <xf numFmtId="0" fontId="22" fillId="0" borderId="0" xfId="47" applyFont="1" applyFill="1" applyBorder="1" applyAlignment="1" applyProtection="1">
      <alignment horizontal="center"/>
    </xf>
    <xf numFmtId="0" fontId="22" fillId="0" borderId="0" xfId="44" applyNumberFormat="1" applyFont="1" applyFill="1" applyBorder="1" applyAlignment="1" applyProtection="1">
      <alignment horizontal="center"/>
    </xf>
    <xf numFmtId="0" fontId="23" fillId="0" borderId="0" xfId="44" applyFont="1" applyFill="1" applyBorder="1" applyAlignment="1">
      <alignment horizontal="left" wrapText="1"/>
    </xf>
    <xf numFmtId="0" fontId="23" fillId="0" borderId="0" xfId="44" applyFont="1" applyFill="1" applyBorder="1" applyAlignment="1">
      <alignment horizontal="left" vertical="top" wrapText="1"/>
    </xf>
    <xf numFmtId="0" fontId="22" fillId="0" borderId="0" xfId="47" applyNumberFormat="1" applyFont="1" applyFill="1" applyBorder="1" applyAlignment="1">
      <alignment horizontal="center"/>
    </xf>
    <xf numFmtId="0" fontId="23" fillId="0" borderId="12" xfId="47" applyFont="1" applyFill="1" applyBorder="1" applyAlignment="1">
      <alignment horizontal="left" vertical="top" wrapText="1"/>
    </xf>
    <xf numFmtId="0" fontId="35" fillId="0" borderId="12" xfId="49" applyFont="1" applyFill="1" applyBorder="1" applyAlignment="1" applyProtection="1">
      <alignment horizontal="center" vertical="top"/>
    </xf>
    <xf numFmtId="49" fontId="35" fillId="0" borderId="12" xfId="49" applyNumberFormat="1" applyFont="1" applyFill="1" applyBorder="1" applyAlignment="1" applyProtection="1">
      <alignment horizontal="center" vertical="top"/>
    </xf>
    <xf numFmtId="0" fontId="35" fillId="0" borderId="12" xfId="49" applyFont="1" applyFill="1" applyBorder="1" applyAlignment="1" applyProtection="1">
      <alignment horizontal="center"/>
    </xf>
    <xf numFmtId="0" fontId="35" fillId="0" borderId="0" xfId="49" applyFont="1" applyFill="1" applyBorder="1" applyAlignment="1" applyProtection="1">
      <alignment horizontal="center" vertical="top"/>
    </xf>
    <xf numFmtId="49" fontId="35" fillId="0" borderId="0" xfId="49" applyNumberFormat="1" applyFont="1" applyFill="1" applyBorder="1" applyAlignment="1" applyProtection="1">
      <alignment horizontal="center" vertical="top"/>
    </xf>
    <xf numFmtId="0" fontId="35" fillId="0" borderId="0" xfId="49" applyFont="1" applyFill="1" applyBorder="1" applyAlignment="1" applyProtection="1">
      <alignment horizontal="center"/>
    </xf>
    <xf numFmtId="0" fontId="23" fillId="0" borderId="0" xfId="65" applyFont="1" applyFill="1" applyBorder="1" applyAlignment="1">
      <alignment horizontal="left" vertical="top" wrapText="1"/>
    </xf>
    <xf numFmtId="0" fontId="35" fillId="0" borderId="0" xfId="46" applyFont="1" applyFill="1" applyBorder="1" applyAlignment="1">
      <alignment horizontal="left" vertical="top" wrapText="1"/>
    </xf>
    <xf numFmtId="0" fontId="36" fillId="0" borderId="0" xfId="44" applyNumberFormat="1" applyFont="1" applyFill="1" applyBorder="1" applyAlignment="1" applyProtection="1">
      <alignment horizontal="center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 wrapText="1"/>
    </xf>
    <xf numFmtId="0" fontId="23" fillId="0" borderId="0" xfId="44" applyFont="1" applyFill="1" applyAlignment="1">
      <alignment horizontal="left" vertical="top" wrapText="1"/>
    </xf>
    <xf numFmtId="0" fontId="25" fillId="0" borderId="0" xfId="0" applyFont="1" applyFill="1" applyBorder="1" applyAlignment="1">
      <alignment horizontal="right"/>
    </xf>
  </cellXfs>
  <cellStyles count="8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10" xfId="60"/>
    <cellStyle name="Comma 11" xfId="71"/>
    <cellStyle name="Comma 12" xfId="72"/>
    <cellStyle name="Comma 13" xfId="73"/>
    <cellStyle name="Comma 15" xfId="74"/>
    <cellStyle name="Comma 16" xfId="75"/>
    <cellStyle name="Comma 17" xfId="76"/>
    <cellStyle name="Comma 18" xfId="77"/>
    <cellStyle name="Comma 19" xfId="78"/>
    <cellStyle name="Comma 2" xfId="29"/>
    <cellStyle name="Comma 2 14" xfId="79"/>
    <cellStyle name="Comma 2 2" xfId="56"/>
    <cellStyle name="Comma 2 3" xfId="57"/>
    <cellStyle name="Comma 2 4" xfId="63"/>
    <cellStyle name="Comma 2 5" xfId="66"/>
    <cellStyle name="Comma 20" xfId="80"/>
    <cellStyle name="Comma 21" xfId="81"/>
    <cellStyle name="Comma 22" xfId="82"/>
    <cellStyle name="Comma 23" xfId="83"/>
    <cellStyle name="Comma 24" xfId="84"/>
    <cellStyle name="Comma 3" xfId="30"/>
    <cellStyle name="Comma 4" xfId="31"/>
    <cellStyle name="Comma 4 2" xfId="64"/>
    <cellStyle name="Comma 5" xfId="32"/>
    <cellStyle name="Comma 6" xfId="33"/>
    <cellStyle name="Comma 7" xfId="59"/>
    <cellStyle name="Comma 8" xfId="85"/>
    <cellStyle name="Comma 9" xfId="86"/>
    <cellStyle name="Currency 2" xfId="67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Input" xfId="40" builtinId="20" customBuiltin="1"/>
    <cellStyle name="Linked Cell" xfId="41" builtinId="24" customBuiltin="1"/>
    <cellStyle name="Neutral" xfId="42" builtinId="28" customBuiltin="1"/>
    <cellStyle name="Normal" xfId="0" builtinId="0"/>
    <cellStyle name="Normal 17" xfId="87"/>
    <cellStyle name="Normal 2" xfId="43"/>
    <cellStyle name="Normal 2 14" xfId="88"/>
    <cellStyle name="Normal 2 2" xfId="62"/>
    <cellStyle name="Normal 2 3" xfId="70"/>
    <cellStyle name="Normal 3" xfId="69"/>
    <cellStyle name="Normal 4" xfId="58"/>
    <cellStyle name="Normal 4 2" xfId="68"/>
    <cellStyle name="Normal_budget 2004-05_2.6.04" xfId="44"/>
    <cellStyle name="Normal_budget 2004-05_2.6.04_2nd&amp;FinalSUppl08-0Web" xfId="45"/>
    <cellStyle name="Normal_BUDGET FOR  03-04 10-02-03" xfId="65"/>
    <cellStyle name="Normal_BUDGET FOR  03-04..." xfId="46"/>
    <cellStyle name="Normal_budget for 03-04 2" xfId="47"/>
    <cellStyle name="Normal_BUDGET-2000" xfId="48"/>
    <cellStyle name="Normal_budgetDocNIC02-03" xfId="49"/>
    <cellStyle name="Normal_DEMAND17 2" xfId="50"/>
    <cellStyle name="Note" xfId="51" builtinId="10" customBuiltin="1"/>
    <cellStyle name="Output" xfId="52" builtinId="21" customBuiltin="1"/>
    <cellStyle name="Percent 2" xfId="61"/>
    <cellStyle name="Title" xfId="53" builtinId="15" customBuiltin="1"/>
    <cellStyle name="Total" xfId="54" builtinId="25" customBuiltin="1"/>
    <cellStyle name="Warning Text" xfId="5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404196</xdr:colOff>
      <xdr:row>100</xdr:row>
      <xdr:rowOff>56254</xdr:rowOff>
    </xdr:from>
    <xdr:to>
      <xdr:col>10</xdr:col>
      <xdr:colOff>179406</xdr:colOff>
      <xdr:row>103</xdr:row>
      <xdr:rowOff>85613</xdr:rowOff>
    </xdr:to>
    <xdr:sp macro="" textlink="">
      <xdr:nvSpPr>
        <xdr:cNvPr id="2" name="Text Box 7" hidden="1">
          <a:extLst>
            <a:ext uri="{FF2B5EF4-FFF2-40B4-BE49-F238E27FC236}">
              <a16:creationId xmlns:a16="http://schemas.microsoft.com/office/drawing/2014/main" xmlns="" id="{00000000-0008-0000-1300-000002000000}"/>
            </a:ext>
          </a:extLst>
        </xdr:cNvPr>
        <xdr:cNvSpPr txBox="1">
          <a:spLocks noChangeArrowheads="1"/>
        </xdr:cNvSpPr>
      </xdr:nvSpPr>
      <xdr:spPr bwMode="auto">
        <a:xfrm>
          <a:off x="6355416" y="17227924"/>
          <a:ext cx="1287780" cy="549424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11</xdr:col>
      <xdr:colOff>661595</xdr:colOff>
      <xdr:row>37</xdr:row>
      <xdr:rowOff>95699</xdr:rowOff>
    </xdr:from>
    <xdr:to>
      <xdr:col>13</xdr:col>
      <xdr:colOff>690506</xdr:colOff>
      <xdr:row>40</xdr:row>
      <xdr:rowOff>91832</xdr:rowOff>
    </xdr:to>
    <xdr:sp macro="" textlink="">
      <xdr:nvSpPr>
        <xdr:cNvPr id="3" name="Text Box 16" hidden="1">
          <a:extLst>
            <a:ext uri="{FF2B5EF4-FFF2-40B4-BE49-F238E27FC236}">
              <a16:creationId xmlns:a16="http://schemas.microsoft.com/office/drawing/2014/main" xmlns="" id="{00000000-0008-0000-1300-000003000000}"/>
            </a:ext>
          </a:extLst>
        </xdr:cNvPr>
        <xdr:cNvSpPr txBox="1">
          <a:spLocks noChangeArrowheads="1"/>
        </xdr:cNvSpPr>
      </xdr:nvSpPr>
      <xdr:spPr bwMode="auto">
        <a:xfrm>
          <a:off x="8719745" y="6715574"/>
          <a:ext cx="1571961" cy="502863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11</xdr:col>
      <xdr:colOff>661595</xdr:colOff>
      <xdr:row>47</xdr:row>
      <xdr:rowOff>71381</xdr:rowOff>
    </xdr:from>
    <xdr:to>
      <xdr:col>13</xdr:col>
      <xdr:colOff>690506</xdr:colOff>
      <xdr:row>51</xdr:row>
      <xdr:rowOff>109874</xdr:rowOff>
    </xdr:to>
    <xdr:sp macro="" textlink="">
      <xdr:nvSpPr>
        <xdr:cNvPr id="4" name="Text Box 18" hidden="1">
          <a:extLst>
            <a:ext uri="{FF2B5EF4-FFF2-40B4-BE49-F238E27FC236}">
              <a16:creationId xmlns:a16="http://schemas.microsoft.com/office/drawing/2014/main" xmlns="" id="{00000000-0008-0000-1300-000004000000}"/>
            </a:ext>
          </a:extLst>
        </xdr:cNvPr>
        <xdr:cNvSpPr txBox="1">
          <a:spLocks noChangeArrowheads="1"/>
        </xdr:cNvSpPr>
      </xdr:nvSpPr>
      <xdr:spPr bwMode="auto">
        <a:xfrm>
          <a:off x="8719745" y="8363846"/>
          <a:ext cx="1571961" cy="709053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11</xdr:col>
      <xdr:colOff>190164</xdr:colOff>
      <xdr:row>67</xdr:row>
      <xdr:rowOff>136880</xdr:rowOff>
    </xdr:from>
    <xdr:to>
      <xdr:col>13</xdr:col>
      <xdr:colOff>108921</xdr:colOff>
      <xdr:row>73</xdr:row>
      <xdr:rowOff>78049</xdr:rowOff>
    </xdr:to>
    <xdr:sp macro="" textlink="">
      <xdr:nvSpPr>
        <xdr:cNvPr id="5" name="Text Box 25" hidden="1">
          <a:extLst>
            <a:ext uri="{FF2B5EF4-FFF2-40B4-BE49-F238E27FC236}">
              <a16:creationId xmlns:a16="http://schemas.microsoft.com/office/drawing/2014/main" xmlns="" id="{00000000-0008-0000-1300-000005000000}"/>
            </a:ext>
          </a:extLst>
        </xdr:cNvPr>
        <xdr:cNvSpPr txBox="1">
          <a:spLocks noChangeArrowheads="1"/>
        </xdr:cNvSpPr>
      </xdr:nvSpPr>
      <xdr:spPr bwMode="auto">
        <a:xfrm>
          <a:off x="8225454" y="11793575"/>
          <a:ext cx="1452282" cy="924149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7</xdr:col>
      <xdr:colOff>43142</xdr:colOff>
      <xdr:row>18</xdr:row>
      <xdr:rowOff>53788</xdr:rowOff>
    </xdr:from>
    <xdr:to>
      <xdr:col>9</xdr:col>
      <xdr:colOff>594696</xdr:colOff>
      <xdr:row>22</xdr:row>
      <xdr:rowOff>32834</xdr:rowOff>
    </xdr:to>
    <xdr:sp macro="" textlink="">
      <xdr:nvSpPr>
        <xdr:cNvPr id="6" name="Text Box 27" hidden="1">
          <a:extLst>
            <a:ext uri="{FF2B5EF4-FFF2-40B4-BE49-F238E27FC236}">
              <a16:creationId xmlns:a16="http://schemas.microsoft.com/office/drawing/2014/main" xmlns="" id="{00000000-0008-0000-1300-000006000000}"/>
            </a:ext>
          </a:extLst>
        </xdr:cNvPr>
        <xdr:cNvSpPr txBox="1">
          <a:spLocks noChangeArrowheads="1"/>
        </xdr:cNvSpPr>
      </xdr:nvSpPr>
      <xdr:spPr bwMode="auto">
        <a:xfrm>
          <a:off x="5788622" y="3303718"/>
          <a:ext cx="1511674" cy="659131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7</xdr:col>
      <xdr:colOff>43142</xdr:colOff>
      <xdr:row>36</xdr:row>
      <xdr:rowOff>89367</xdr:rowOff>
    </xdr:from>
    <xdr:to>
      <xdr:col>9</xdr:col>
      <xdr:colOff>594696</xdr:colOff>
      <xdr:row>40</xdr:row>
      <xdr:rowOff>32777</xdr:rowOff>
    </xdr:to>
    <xdr:sp macro="" textlink="">
      <xdr:nvSpPr>
        <xdr:cNvPr id="7" name="Text Box 28" hidden="1">
          <a:extLst>
            <a:ext uri="{FF2B5EF4-FFF2-40B4-BE49-F238E27FC236}">
              <a16:creationId xmlns:a16="http://schemas.microsoft.com/office/drawing/2014/main" xmlns="" id="{00000000-0008-0000-1300-000007000000}"/>
            </a:ext>
          </a:extLst>
        </xdr:cNvPr>
        <xdr:cNvSpPr txBox="1">
          <a:spLocks noChangeArrowheads="1"/>
        </xdr:cNvSpPr>
      </xdr:nvSpPr>
      <xdr:spPr bwMode="auto">
        <a:xfrm>
          <a:off x="5788622" y="6541602"/>
          <a:ext cx="1511674" cy="62349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7</xdr:col>
      <xdr:colOff>43142</xdr:colOff>
      <xdr:row>46</xdr:row>
      <xdr:rowOff>142315</xdr:rowOff>
    </xdr:from>
    <xdr:to>
      <xdr:col>9</xdr:col>
      <xdr:colOff>594696</xdr:colOff>
      <xdr:row>50</xdr:row>
      <xdr:rowOff>158115</xdr:rowOff>
    </xdr:to>
    <xdr:sp macro="" textlink="">
      <xdr:nvSpPr>
        <xdr:cNvPr id="8" name="Text Box 30" hidden="1">
          <a:extLst>
            <a:ext uri="{FF2B5EF4-FFF2-40B4-BE49-F238E27FC236}">
              <a16:creationId xmlns:a16="http://schemas.microsoft.com/office/drawing/2014/main" xmlns="" id="{00000000-0008-0000-1300-000008000000}"/>
            </a:ext>
          </a:extLst>
        </xdr:cNvPr>
        <xdr:cNvSpPr txBox="1">
          <a:spLocks noChangeArrowheads="1"/>
        </xdr:cNvSpPr>
      </xdr:nvSpPr>
      <xdr:spPr bwMode="auto">
        <a:xfrm>
          <a:off x="5788622" y="8267140"/>
          <a:ext cx="1511674" cy="6920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7</xdr:col>
      <xdr:colOff>43142</xdr:colOff>
      <xdr:row>54</xdr:row>
      <xdr:rowOff>135032</xdr:rowOff>
    </xdr:from>
    <xdr:to>
      <xdr:col>9</xdr:col>
      <xdr:colOff>594696</xdr:colOff>
      <xdr:row>59</xdr:row>
      <xdr:rowOff>25886</xdr:rowOff>
    </xdr:to>
    <xdr:sp macro="" textlink="">
      <xdr:nvSpPr>
        <xdr:cNvPr id="9" name="Text Box 31" hidden="1">
          <a:extLst>
            <a:ext uri="{FF2B5EF4-FFF2-40B4-BE49-F238E27FC236}">
              <a16:creationId xmlns:a16="http://schemas.microsoft.com/office/drawing/2014/main" xmlns="" id="{00000000-0008-0000-1300-000009000000}"/>
            </a:ext>
          </a:extLst>
        </xdr:cNvPr>
        <xdr:cNvSpPr txBox="1">
          <a:spLocks noChangeArrowheads="1"/>
        </xdr:cNvSpPr>
      </xdr:nvSpPr>
      <xdr:spPr bwMode="auto">
        <a:xfrm>
          <a:off x="5788622" y="9595262"/>
          <a:ext cx="1511674" cy="746199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7</xdr:col>
      <xdr:colOff>43142</xdr:colOff>
      <xdr:row>57</xdr:row>
      <xdr:rowOff>133965</xdr:rowOff>
    </xdr:from>
    <xdr:to>
      <xdr:col>9</xdr:col>
      <xdr:colOff>432995</xdr:colOff>
      <xdr:row>63</xdr:row>
      <xdr:rowOff>61016</xdr:rowOff>
    </xdr:to>
    <xdr:sp macro="" textlink="">
      <xdr:nvSpPr>
        <xdr:cNvPr id="10" name="Text Box 33" hidden="1">
          <a:extLst>
            <a:ext uri="{FF2B5EF4-FFF2-40B4-BE49-F238E27FC236}">
              <a16:creationId xmlns:a16="http://schemas.microsoft.com/office/drawing/2014/main" xmlns="" id="{00000000-0008-0000-1300-00000A000000}"/>
            </a:ext>
          </a:extLst>
        </xdr:cNvPr>
        <xdr:cNvSpPr txBox="1">
          <a:spLocks noChangeArrowheads="1"/>
        </xdr:cNvSpPr>
      </xdr:nvSpPr>
      <xdr:spPr bwMode="auto">
        <a:xfrm>
          <a:off x="5788622" y="10106640"/>
          <a:ext cx="1349973" cy="940511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7</xdr:col>
      <xdr:colOff>43142</xdr:colOff>
      <xdr:row>63</xdr:row>
      <xdr:rowOff>61016</xdr:rowOff>
    </xdr:from>
    <xdr:to>
      <xdr:col>9</xdr:col>
      <xdr:colOff>594696</xdr:colOff>
      <xdr:row>70</xdr:row>
      <xdr:rowOff>119959</xdr:rowOff>
    </xdr:to>
    <xdr:sp macro="" textlink="">
      <xdr:nvSpPr>
        <xdr:cNvPr id="11" name="Text Box 34" hidden="1">
          <a:extLst>
            <a:ext uri="{FF2B5EF4-FFF2-40B4-BE49-F238E27FC236}">
              <a16:creationId xmlns:a16="http://schemas.microsoft.com/office/drawing/2014/main" xmlns="" id="{00000000-0008-0000-1300-00000B000000}"/>
            </a:ext>
          </a:extLst>
        </xdr:cNvPr>
        <xdr:cNvSpPr txBox="1">
          <a:spLocks noChangeArrowheads="1"/>
        </xdr:cNvSpPr>
      </xdr:nvSpPr>
      <xdr:spPr bwMode="auto">
        <a:xfrm>
          <a:off x="5788622" y="11047151"/>
          <a:ext cx="1511674" cy="1215278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CEBUDGET\$Budget%20documents$\$Budgets%202002%20onward$\$Bud2010$\$Bud2010_final$\Dem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82.12.3\Budget%20Documents\$Bud2016$\Dem1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82.12.3\Budget%20Documents\Budget%20Documents\Budget%20Documents\$Budget%20documents$\$Budgets%202002%20onward$\$Bud2015$\BUDGET\Bud-Docu\Budget%202003-04$\budget%20for%2003-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82.12.3\Budget%20Documents\Budget%20Documents\$Budget%20documents$\$Budgets%202002%20onward$\$Bud2015$\BUDGET\Bud-Docu\Budget%202003-04$\budget%20for%2003-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82.12.3\Budget%20Documents\$Supplementary%202005%20onwards$\Suppl%2020-21\Third%20Supplememtary\For%20website\Third%20Supplementary%202020-2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91\bud2006\DEM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82.12.3\Budget%20Documents\$Bud2016$\Dem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CEBUDGET\$Budget%20documents$\$Budgets%202002%20onward$\$Bud2010$\$Bud2010_final$\Dem2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82.12.3\Budget%20Documents\$Bud2016$\Dem2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>
        <row r="9">
          <cell r="E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RECEIPT (2)"/>
      <sheetName val="SUMMARY (2)"/>
      <sheetName val="EXP-MEMO"/>
      <sheetName val="DEMAND1"/>
      <sheetName val="Contents"/>
      <sheetName val="SUMMARY"/>
      <sheetName val="AFS-DIS"/>
      <sheetName val="Sheet1"/>
      <sheetName val="AFS-RCT"/>
      <sheetName val="RECEIPT"/>
      <sheetName val="DEMAND2"/>
      <sheetName val="DEMAND8"/>
      <sheetName val="DEMAND11"/>
      <sheetName val="DEMAND12"/>
      <sheetName val="GOVERNOR"/>
      <sheetName val="DEMAND13"/>
      <sheetName val="DEMAND14"/>
      <sheetName val="DEMAND15"/>
      <sheetName val="DEMAND17"/>
      <sheetName val="DEMAND18"/>
      <sheetName val="DEMAND19"/>
      <sheetName val="DEMAND20"/>
      <sheetName val="DEMAND16"/>
      <sheetName val="DEMAND21"/>
      <sheetName val="DEMAND22"/>
      <sheetName val="DEMAND23"/>
      <sheetName val="DEMAND24"/>
      <sheetName val="DEMAND25"/>
      <sheetName val="DEMAND26"/>
      <sheetName val="DEMAND27"/>
      <sheetName val="DEMAND28"/>
      <sheetName val="DEMAND29"/>
      <sheetName val="DEMAND30"/>
      <sheetName val="DEMAND31"/>
      <sheetName val="DEMAND32"/>
      <sheetName val="DEMAND33"/>
      <sheetName val="DEMAND34"/>
      <sheetName val="PSCOMM"/>
      <sheetName val="DEMAND35"/>
      <sheetName val="DEMAND36"/>
      <sheetName val="DEMAND37"/>
      <sheetName val="DEMAND38"/>
      <sheetName val="DEMAND39"/>
      <sheetName val="DEMAND40"/>
      <sheetName val="DEMAND41"/>
      <sheetName val="DEMAND42"/>
      <sheetName val="DEMAND43"/>
      <sheetName val="Sheet2"/>
      <sheetName val="DEMAND3"/>
      <sheetName val="DEMAND4"/>
      <sheetName val="DEMAND5"/>
      <sheetName val="DEMAND6"/>
      <sheetName val="DEMAND7"/>
      <sheetName val="DEMAND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RECEIPT (2)"/>
      <sheetName val="SUMMARY (2)"/>
      <sheetName val="EXP-MEMO"/>
      <sheetName val="DEMAND1"/>
      <sheetName val="Contents"/>
      <sheetName val="SUMMARY"/>
      <sheetName val="AFS-DIS"/>
      <sheetName val="Sheet1"/>
      <sheetName val="AFS-RCT"/>
      <sheetName val="RECEIPT"/>
      <sheetName val="DEMAND2"/>
      <sheetName val="DEMAND8"/>
      <sheetName val="DEMAND11"/>
      <sheetName val="DEMAND12"/>
      <sheetName val="GOVERNOR"/>
      <sheetName val="DEMAND13"/>
      <sheetName val="DEMAND14"/>
      <sheetName val="DEMAND15"/>
      <sheetName val="DEMAND17"/>
      <sheetName val="DEMAND18"/>
      <sheetName val="DEMAND19"/>
      <sheetName val="DEMAND20"/>
      <sheetName val="DEMAND16"/>
      <sheetName val="DEMAND21"/>
      <sheetName val="DEMAND22"/>
      <sheetName val="DEMAND23"/>
      <sheetName val="DEMAND24"/>
      <sheetName val="DEMAND25"/>
      <sheetName val="DEMAND26"/>
      <sheetName val="DEMAND27"/>
      <sheetName val="DEMAND28"/>
      <sheetName val="DEMAND29"/>
      <sheetName val="DEMAND30"/>
      <sheetName val="DEMAND31"/>
      <sheetName val="DEMAND32"/>
      <sheetName val="DEMAND33"/>
      <sheetName val="DEMAND34"/>
      <sheetName val="PSCOMM"/>
      <sheetName val="DEMAND35"/>
      <sheetName val="DEMAND36"/>
      <sheetName val="DEMAND37"/>
      <sheetName val="DEMAND38"/>
      <sheetName val="DEMAND39"/>
      <sheetName val="DEMAND40"/>
      <sheetName val="DEMAND41"/>
      <sheetName val="DEMAND42"/>
      <sheetName val="DEMAND43"/>
      <sheetName val="Sheet2"/>
      <sheetName val="DEMAND3"/>
      <sheetName val="DEMAND4"/>
      <sheetName val="DEMAND5"/>
      <sheetName val="DEMAND6"/>
      <sheetName val="DEMAND7"/>
      <sheetName val="DEMAND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nnesure"/>
      <sheetName val="bILL_SCH"/>
      <sheetName val="Introduc."/>
      <sheetName val="Rev_Cap"/>
      <sheetName val="SUMMARY "/>
      <sheetName val="dem1"/>
      <sheetName val="dem2"/>
      <sheetName val="dem3"/>
      <sheetName val="dem4"/>
      <sheetName val="dem5"/>
      <sheetName val="dem6"/>
      <sheetName val="dem7"/>
      <sheetName val="dem8"/>
      <sheetName val="dem9"/>
      <sheetName val="dem10"/>
      <sheetName val="dem11"/>
      <sheetName val="dem12"/>
      <sheetName val="gov"/>
      <sheetName val="dem13"/>
      <sheetName val="dem14"/>
      <sheetName val="dem15"/>
      <sheetName val="dem16"/>
      <sheetName val="dem17"/>
      <sheetName val="dem18"/>
      <sheetName val="dem19"/>
      <sheetName val="dem20"/>
      <sheetName val="dem21"/>
      <sheetName val="dem22"/>
      <sheetName val="dem23"/>
      <sheetName val="dem24"/>
      <sheetName val="dem25"/>
      <sheetName val="dem26"/>
      <sheetName val="dem27"/>
      <sheetName val="dem28"/>
      <sheetName val="dem29"/>
      <sheetName val="dem30"/>
      <sheetName val="dem31"/>
      <sheetName val="dem32"/>
      <sheetName val="dem33"/>
      <sheetName val="psc"/>
      <sheetName val="dem34"/>
      <sheetName val="Dem35"/>
      <sheetName val="dem36"/>
      <sheetName val="dem37"/>
      <sheetName val="dem38"/>
      <sheetName val="dem39"/>
      <sheetName val="dem40"/>
      <sheetName val="dem40A"/>
      <sheetName val="dem41"/>
      <sheetName val="dem42"/>
      <sheetName val="dem43"/>
      <sheetName val="dem46"/>
      <sheetName val="dem47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dem2"/>
      <sheetName val="Sheet2"/>
      <sheetName val="Sheet3"/>
      <sheetName val="DEMAND2"/>
      <sheetName val="#REF"/>
      <sheetName val="dem1"/>
      <sheetName val="dem21"/>
      <sheetName val="dem15"/>
      <sheetName val="dem10"/>
    </sheetNames>
    <sheetDataSet>
      <sheetData sheetId="0"/>
      <sheetData sheetId="1"/>
      <sheetData sheetId="2"/>
      <sheetData sheetId="3"/>
      <sheetData sheetId="4" refreshError="1">
        <row r="574">
          <cell r="D574">
            <v>3698</v>
          </cell>
          <cell r="E574">
            <v>10265</v>
          </cell>
          <cell r="F574">
            <v>4010</v>
          </cell>
          <cell r="G574">
            <v>11040</v>
          </cell>
          <cell r="H574">
            <v>4010</v>
          </cell>
          <cell r="I574">
            <v>12320</v>
          </cell>
          <cell r="J574">
            <v>0</v>
          </cell>
          <cell r="K574">
            <v>11299</v>
          </cell>
          <cell r="L574">
            <v>11299</v>
          </cell>
        </row>
        <row r="657">
          <cell r="D657">
            <v>4294</v>
          </cell>
          <cell r="F657">
            <v>990</v>
          </cell>
          <cell r="G657" t="str">
            <v>-</v>
          </cell>
          <cell r="H657">
            <v>990</v>
          </cell>
          <cell r="J657">
            <v>0</v>
          </cell>
          <cell r="K657" t="str">
            <v>-</v>
          </cell>
          <cell r="L657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dem2"/>
      <sheetName val="Sheet1"/>
      <sheetName val="Sheet2"/>
      <sheetName val="Sheet3"/>
      <sheetName val="DEMAND2"/>
      <sheetName val="#REF"/>
      <sheetName val="dem1"/>
      <sheetName val="dem21"/>
      <sheetName val="dem15"/>
      <sheetName val="dem10"/>
      <sheetName val="dem4"/>
    </sheetNames>
    <sheetDataSet>
      <sheetData sheetId="0">
        <row r="12">
          <cell r="E12">
            <v>273697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dem21"/>
      <sheetName val="Sheet1"/>
      <sheetName val="Sheet2"/>
      <sheetName val="Sheet3"/>
      <sheetName val="dem22"/>
      <sheetName val="DEMAND21"/>
      <sheetName val="dem15"/>
      <sheetName val="dem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dem21"/>
      <sheetName val="Sheet1"/>
      <sheetName val="Sheet2"/>
      <sheetName val="Sheet3"/>
      <sheetName val="dem22"/>
      <sheetName val="DEMAND21"/>
      <sheetName val="dem15"/>
      <sheetName val="dem2"/>
    </sheetNames>
    <sheetDataSet>
      <sheetData sheetId="0" refreshError="1">
        <row r="11">
          <cell r="E11">
            <v>27345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tabColor rgb="FFC00000"/>
  </sheetPr>
  <dimension ref="A1:I20"/>
  <sheetViews>
    <sheetView view="pageBreakPreview" zoomScale="136" zoomScaleSheetLayoutView="136" zoomScalePageLayoutView="130" workbookViewId="0">
      <selection activeCell="J7" sqref="J7"/>
    </sheetView>
  </sheetViews>
  <sheetFormatPr defaultColWidth="9.109375" defaultRowHeight="13.2"/>
  <cols>
    <col min="1" max="1" width="4.6640625" style="5" customWidth="1"/>
    <col min="2" max="2" width="5" style="74" customWidth="1"/>
    <col min="3" max="3" width="35.44140625" style="6" customWidth="1"/>
    <col min="4" max="4" width="9.33203125" style="5" customWidth="1"/>
    <col min="5" max="7" width="8.6640625" style="3" customWidth="1"/>
    <col min="8" max="8" width="6.88671875" style="3" customWidth="1"/>
    <col min="9" max="16384" width="9.109375" style="3"/>
  </cols>
  <sheetData>
    <row r="1" spans="1:9" ht="13.8">
      <c r="A1" s="429" t="s">
        <v>67</v>
      </c>
      <c r="B1" s="429"/>
      <c r="C1" s="429"/>
      <c r="D1" s="429"/>
      <c r="E1" s="429"/>
      <c r="F1" s="429"/>
      <c r="G1" s="429"/>
      <c r="H1" s="429"/>
      <c r="I1" s="75"/>
    </row>
    <row r="2" spans="1:9" ht="13.5" customHeight="1">
      <c r="A2" s="429" t="s">
        <v>66</v>
      </c>
      <c r="B2" s="429"/>
      <c r="C2" s="429"/>
      <c r="D2" s="429"/>
      <c r="E2" s="429"/>
      <c r="F2" s="429"/>
      <c r="G2" s="429"/>
      <c r="H2" s="429"/>
      <c r="I2" s="75"/>
    </row>
    <row r="3" spans="1:9" ht="15" customHeight="1">
      <c r="A3" s="429" t="s">
        <v>192</v>
      </c>
      <c r="B3" s="429"/>
      <c r="C3" s="429"/>
      <c r="D3" s="429"/>
      <c r="E3" s="429"/>
      <c r="F3" s="429"/>
      <c r="G3" s="429"/>
      <c r="H3" s="429"/>
      <c r="I3" s="75"/>
    </row>
    <row r="4" spans="1:9" ht="14.4" thickBot="1">
      <c r="A4" s="335"/>
      <c r="B4" s="431" t="s">
        <v>164</v>
      </c>
      <c r="C4" s="431"/>
      <c r="D4" s="431"/>
      <c r="E4" s="431"/>
      <c r="F4" s="431"/>
      <c r="G4" s="431"/>
      <c r="H4" s="431"/>
      <c r="I4" s="75"/>
    </row>
    <row r="5" spans="1:9" ht="42" thickBot="1">
      <c r="A5" s="76" t="s">
        <v>2</v>
      </c>
      <c r="B5" s="332" t="s">
        <v>3</v>
      </c>
      <c r="C5" s="432" t="s">
        <v>4</v>
      </c>
      <c r="D5" s="432"/>
      <c r="E5" s="332" t="s">
        <v>5</v>
      </c>
      <c r="F5" s="332" t="s">
        <v>6</v>
      </c>
      <c r="G5" s="77" t="s">
        <v>36</v>
      </c>
      <c r="H5" s="334" t="s">
        <v>0</v>
      </c>
      <c r="I5" s="75"/>
    </row>
    <row r="6" spans="1:9" s="328" customFormat="1" ht="14.4" thickTop="1">
      <c r="A6" s="323">
        <v>1</v>
      </c>
      <c r="B6" s="324">
        <v>2</v>
      </c>
      <c r="C6" s="430">
        <v>3</v>
      </c>
      <c r="D6" s="430"/>
      <c r="E6" s="325">
        <v>4</v>
      </c>
      <c r="F6" s="325">
        <v>5</v>
      </c>
      <c r="G6" s="325">
        <v>6</v>
      </c>
      <c r="H6" s="326">
        <v>7</v>
      </c>
      <c r="I6" s="327"/>
    </row>
    <row r="7" spans="1:9" ht="13.8">
      <c r="A7" s="336">
        <v>1</v>
      </c>
      <c r="B7" s="315">
        <v>7</v>
      </c>
      <c r="C7" s="217" t="s">
        <v>158</v>
      </c>
      <c r="D7" s="261" t="s">
        <v>37</v>
      </c>
      <c r="E7" s="213">
        <f>'dem7'!E10</f>
        <v>200000</v>
      </c>
      <c r="F7" s="213">
        <f>'dem7'!F10</f>
        <v>568700</v>
      </c>
      <c r="G7" s="213">
        <f>'dem7'!G10</f>
        <v>768700</v>
      </c>
      <c r="H7" s="338"/>
      <c r="I7" s="75"/>
    </row>
    <row r="8" spans="1:9" ht="13.8">
      <c r="A8" s="336">
        <v>2</v>
      </c>
      <c r="B8" s="316">
        <v>13</v>
      </c>
      <c r="C8" s="317" t="s">
        <v>165</v>
      </c>
      <c r="D8" s="261" t="s">
        <v>37</v>
      </c>
      <c r="E8" s="318">
        <f>'dem13'!E10</f>
        <v>0</v>
      </c>
      <c r="F8" s="279">
        <f>'dem13'!F10</f>
        <v>300000</v>
      </c>
      <c r="G8" s="309">
        <f>'dem13'!G10</f>
        <v>300000</v>
      </c>
      <c r="H8" s="338"/>
      <c r="I8" s="75" t="s">
        <v>150</v>
      </c>
    </row>
    <row r="9" spans="1:9" ht="13.8">
      <c r="A9" s="336">
        <v>3</v>
      </c>
      <c r="B9" s="316">
        <v>17</v>
      </c>
      <c r="C9" s="317" t="s">
        <v>219</v>
      </c>
      <c r="D9" s="261" t="s">
        <v>37</v>
      </c>
      <c r="E9" s="414">
        <v>30000</v>
      </c>
      <c r="F9" s="415">
        <v>0</v>
      </c>
      <c r="G9" s="309">
        <f>E9+F9</f>
        <v>30000</v>
      </c>
      <c r="H9" s="338"/>
      <c r="I9" s="75"/>
    </row>
    <row r="10" spans="1:9" ht="15" customHeight="1">
      <c r="A10" s="336">
        <v>4</v>
      </c>
      <c r="B10" s="314">
        <v>31</v>
      </c>
      <c r="C10" s="217" t="s">
        <v>153</v>
      </c>
      <c r="D10" s="214" t="str">
        <f>'dem31'!D10</f>
        <v>Voted</v>
      </c>
      <c r="E10" s="216">
        <f>'dem31'!E10</f>
        <v>170000</v>
      </c>
      <c r="F10" s="216">
        <f>'dem31'!F10</f>
        <v>140000</v>
      </c>
      <c r="G10" s="216">
        <f>'dem31'!G10</f>
        <v>310000</v>
      </c>
      <c r="H10" s="337"/>
      <c r="I10" s="75"/>
    </row>
    <row r="11" spans="1:9" ht="14.25" customHeight="1">
      <c r="A11" s="336">
        <v>5</v>
      </c>
      <c r="B11" s="314">
        <v>34</v>
      </c>
      <c r="C11" s="217" t="s">
        <v>34</v>
      </c>
      <c r="D11" s="214" t="str">
        <f>'dem34'!D10</f>
        <v>Voted</v>
      </c>
      <c r="E11" s="397">
        <f>'dem34'!E10</f>
        <v>0</v>
      </c>
      <c r="F11" s="215">
        <f>'dem34'!F10</f>
        <v>140000</v>
      </c>
      <c r="G11" s="215">
        <f>'dem34'!G10</f>
        <v>140000</v>
      </c>
      <c r="H11" s="337"/>
      <c r="I11" s="75"/>
    </row>
    <row r="12" spans="1:9" ht="14.25" customHeight="1">
      <c r="A12" s="336">
        <v>6</v>
      </c>
      <c r="B12" s="314">
        <v>38</v>
      </c>
      <c r="C12" s="217" t="s">
        <v>166</v>
      </c>
      <c r="D12" s="214" t="str">
        <f>'dem38'!D9</f>
        <v>Voted</v>
      </c>
      <c r="E12" s="397">
        <f>'dem38'!E9</f>
        <v>0</v>
      </c>
      <c r="F12" s="216">
        <f>'dem38'!F9</f>
        <v>19934</v>
      </c>
      <c r="G12" s="215">
        <f>'dem38'!G9</f>
        <v>19934</v>
      </c>
      <c r="H12" s="337"/>
      <c r="I12" s="75"/>
    </row>
    <row r="13" spans="1:9" ht="14.25" customHeight="1">
      <c r="A13" s="336">
        <v>7</v>
      </c>
      <c r="B13" s="314">
        <v>40</v>
      </c>
      <c r="C13" s="217" t="s">
        <v>79</v>
      </c>
      <c r="D13" s="214" t="str">
        <f>dem40A!D10</f>
        <v>Voted</v>
      </c>
      <c r="E13" s="397">
        <f>dem40A!E10</f>
        <v>0</v>
      </c>
      <c r="F13" s="215">
        <f>dem40A!F10</f>
        <v>400000</v>
      </c>
      <c r="G13" s="215">
        <f>dem40A!G10</f>
        <v>400000</v>
      </c>
      <c r="H13" s="337"/>
      <c r="I13" s="75"/>
    </row>
    <row r="14" spans="1:9" ht="14.25" customHeight="1">
      <c r="A14" s="336">
        <v>8</v>
      </c>
      <c r="B14" s="428">
        <v>47</v>
      </c>
      <c r="C14" s="217" t="s">
        <v>87</v>
      </c>
      <c r="D14" s="214" t="str">
        <f>'dem47'!D9</f>
        <v>Voted</v>
      </c>
      <c r="E14" s="397">
        <f>'dem47'!E9</f>
        <v>0</v>
      </c>
      <c r="F14" s="216">
        <f>'dem47'!F9</f>
        <v>30179</v>
      </c>
      <c r="G14" s="215">
        <f>'dem47'!G9</f>
        <v>30179</v>
      </c>
      <c r="H14" s="337"/>
      <c r="I14" s="75"/>
    </row>
    <row r="15" spans="1:9" ht="14.4" thickBot="1">
      <c r="A15" s="218"/>
      <c r="B15" s="219"/>
      <c r="C15" s="220" t="s">
        <v>57</v>
      </c>
      <c r="D15" s="219"/>
      <c r="E15" s="221">
        <f>SUM(E7:E14)</f>
        <v>400000</v>
      </c>
      <c r="F15" s="221">
        <f>SUM(F7:F14)</f>
        <v>1598813</v>
      </c>
      <c r="G15" s="221">
        <f>SUM(G7:G14)</f>
        <v>1998813</v>
      </c>
      <c r="H15" s="222"/>
      <c r="I15" s="223"/>
    </row>
    <row r="16" spans="1:9" ht="15" thickTop="1" thickBot="1">
      <c r="A16" s="212"/>
      <c r="B16" s="224"/>
      <c r="C16" s="225" t="s">
        <v>58</v>
      </c>
      <c r="D16" s="224"/>
      <c r="E16" s="329">
        <v>0</v>
      </c>
      <c r="F16" s="329">
        <v>0</v>
      </c>
      <c r="G16" s="329">
        <v>0</v>
      </c>
      <c r="H16" s="226"/>
      <c r="I16" s="227"/>
    </row>
    <row r="17" spans="1:9" ht="15" thickTop="1" thickBot="1">
      <c r="A17" s="228"/>
      <c r="B17" s="229"/>
      <c r="C17" s="230" t="s">
        <v>59</v>
      </c>
      <c r="D17" s="229"/>
      <c r="E17" s="231">
        <f>E15-E16</f>
        <v>400000</v>
      </c>
      <c r="F17" s="232">
        <f>F15-F16</f>
        <v>1598813</v>
      </c>
      <c r="G17" s="231">
        <f>G15-G16</f>
        <v>1998813</v>
      </c>
      <c r="H17" s="233"/>
      <c r="I17" s="227"/>
    </row>
    <row r="18" spans="1:9" ht="17.100000000000001" customHeight="1">
      <c r="A18" s="54"/>
      <c r="B18" s="54"/>
      <c r="C18" s="53"/>
      <c r="D18" s="54"/>
      <c r="E18" s="330"/>
      <c r="F18" s="330"/>
      <c r="G18" s="330"/>
      <c r="H18" s="44"/>
      <c r="I18" s="44"/>
    </row>
    <row r="19" spans="1:9" ht="17.100000000000001" customHeight="1">
      <c r="A19" s="54"/>
      <c r="B19" s="54"/>
      <c r="C19" s="53"/>
      <c r="D19" s="54"/>
      <c r="E19" s="330"/>
      <c r="F19" s="330"/>
      <c r="G19" s="330"/>
      <c r="H19" s="55"/>
      <c r="I19" s="44"/>
    </row>
    <row r="20" spans="1:9" ht="13.2" customHeight="1">
      <c r="A20" s="211"/>
      <c r="B20" s="28"/>
      <c r="C20" s="29"/>
      <c r="D20" s="4"/>
      <c r="E20" s="4"/>
      <c r="F20" s="4"/>
      <c r="G20" s="4"/>
      <c r="H20" s="4"/>
    </row>
  </sheetData>
  <autoFilter ref="A6:I17"/>
  <customSheetViews>
    <customSheetView guid="{44B5F5DE-C96C-4269-969A-574D4EEEEEF5}" scale="115" showPageBreaks="1" showAutoFilter="1" view="pageBreakPreview" topLeftCell="A24">
      <selection activeCell="C14" sqref="C14"/>
      <pageMargins left="0.74803149606299202" right="0.74803149606299202" top="0.74803149606299202" bottom="4.13" header="0.35" footer="3"/>
      <pageSetup paperSize="9" orientation="portrait" r:id="rId1"/>
      <headerFooter alignWithMargins="0">
        <oddFooter>&amp;C{viii}</oddFooter>
      </headerFooter>
      <autoFilter ref="B1:J1"/>
    </customSheetView>
    <customSheetView guid="{BDCF7345-18B1-4C88-89F2-E67F940CDF85}" scale="115" showPageBreaks="1" printArea="1" showAutoFilter="1" view="pageBreakPreview" topLeftCell="A9">
      <selection activeCell="C13" sqref="C13"/>
      <pageMargins left="0.74803149606299202" right="0.74803149606299202" top="0.74803149606299202" bottom="4.13" header="0.35" footer="3.67"/>
      <pageSetup paperSize="9" orientation="portrait" r:id="rId2"/>
      <headerFooter alignWithMargins="0">
        <oddFooter>&amp;C&amp;"Times New Roman,Bold"&amp;11{iii}</oddFooter>
      </headerFooter>
      <autoFilter ref="B1:J1"/>
    </customSheetView>
    <customSheetView guid="{F13B090A-ECDA-4418-9F13-644A873400E7}" scale="145" showPageBreaks="1" view="pageBreakPreview" showRuler="0">
      <selection activeCell="E7" sqref="E7"/>
      <pageMargins left="0.74803149606299213" right="0.74803149606299213" top="0.74803149606299213" bottom="4.1338582677165361" header="0.51181102362204722" footer="0.51181102362204722"/>
      <pageSetup paperSize="9" orientation="portrait" r:id="rId3"/>
      <headerFooter alignWithMargins="0"/>
    </customSheetView>
    <customSheetView guid="{63DB0950-E90F-4380-862C-985B5EB19119}" scale="145" showPageBreaks="1" view="pageBreakPreview" showRuler="0" topLeftCell="A7">
      <selection activeCell="E7" sqref="E7"/>
      <pageMargins left="0.74803149606299213" right="0.74803149606299213" top="0.74803149606299213" bottom="4.1338582677165361" header="0.51181102362204722" footer="0.51181102362204722"/>
      <pageSetup paperSize="9" orientation="portrait" r:id="rId4"/>
      <headerFooter alignWithMargins="0"/>
    </customSheetView>
    <customSheetView guid="{7CE36697-C418-4ED3-BCF0-EA686CB40E87}" scale="145" showPageBreaks="1" view="pageBreakPreview" showRuler="0" topLeftCell="B48">
      <selection activeCell="H58" sqref="H58"/>
      <pageMargins left="0.74803149606299202" right="0.74803149606299202" top="0.74803149606299202" bottom="0.383858268" header="0.511811023622047" footer="0.511811023622047"/>
      <pageSetup paperSize="9" orientation="portrait" r:id="rId5"/>
      <headerFooter alignWithMargins="0"/>
    </customSheetView>
    <customSheetView guid="{0A01029B-7B3B-461F-BED3-37847DEE34DD}" scale="115" showPageBreaks="1" printArea="1" showAutoFilter="1" view="pageBreakPreview" topLeftCell="A18">
      <selection activeCell="K12" sqref="K12"/>
      <pageMargins left="0.74803149606299202" right="0.74803149606299202" top="0.74803149606299202" bottom="4.13" header="0.35" footer="3.67"/>
      <pageSetup paperSize="9" orientation="portrait" r:id="rId6"/>
      <headerFooter alignWithMargins="0">
        <oddFooter>&amp;C&amp;"Times New Roman,Bold"&amp;11{iii}</oddFooter>
      </headerFooter>
      <autoFilter ref="B1:J1"/>
    </customSheetView>
    <customSheetView guid="{E4E8F753-76B4-42E1-AD26-8B3589CB8A4B}" scale="115" showPageBreaks="1" printArea="1" showAutoFilter="1" view="pageBreakPreview" showRuler="0" topLeftCell="A18">
      <selection activeCell="K12" sqref="K12"/>
      <pageMargins left="0.74803149606299202" right="0.74803149606299202" top="0.74803149606299202" bottom="4.13" header="0.35" footer="3.67"/>
      <pageSetup paperSize="9" orientation="portrait" r:id="rId7"/>
      <headerFooter alignWithMargins="0">
        <oddFooter>&amp;C&amp;"Times New Roman,Bold"&amp;11{iii}</oddFooter>
      </headerFooter>
      <autoFilter ref="B1:J1"/>
    </customSheetView>
    <customSheetView guid="{CBFC2224-D3AC-4AA3-8CE4-B555FCF23158}" scale="115" showPageBreaks="1" printArea="1" showAutoFilter="1" view="pageBreakPreview" topLeftCell="A19">
      <selection activeCell="D27" sqref="D27"/>
      <pageMargins left="0.74803149606299202" right="0.74803149606299202" top="0.74803149606299202" bottom="4.13" header="0.35" footer="3.67"/>
      <pageSetup paperSize="9" scale="97" orientation="portrait" r:id="rId8"/>
      <headerFooter alignWithMargins="0">
        <oddFooter>&amp;C&amp;"Times New Roman,Bold"&amp;11{iii}</oddFooter>
      </headerFooter>
      <autoFilter ref="B1:J1"/>
    </customSheetView>
  </customSheetViews>
  <mergeCells count="6">
    <mergeCell ref="A1:H1"/>
    <mergeCell ref="C6:D6"/>
    <mergeCell ref="B4:H4"/>
    <mergeCell ref="A3:H3"/>
    <mergeCell ref="C5:D5"/>
    <mergeCell ref="A2:H2"/>
  </mergeCells>
  <phoneticPr fontId="0" type="noConversion"/>
  <printOptions horizontalCentered="1"/>
  <pageMargins left="0.98425196850393704" right="0.98425196850393704" top="0.78740157480314965" bottom="3.9370078740157481" header="0.51181102362204722" footer="3.3464566929133861"/>
  <pageSetup paperSize="9" scale="93" orientation="portrait" r:id="rId9"/>
  <headerFooter alignWithMargins="0">
    <oddFooter>&amp;C(v)</oddFooter>
  </headerFooter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sheetPr syncVertical="1" syncRef="A16" transitionEvaluation="1" codeName="Sheet35">
    <tabColor rgb="FF92D050"/>
  </sheetPr>
  <dimension ref="A1:H29"/>
  <sheetViews>
    <sheetView tabSelected="1" view="pageBreakPreview" topLeftCell="A16" zoomScaleSheetLayoutView="100" workbookViewId="0">
      <selection activeCell="M29" sqref="M29"/>
    </sheetView>
  </sheetViews>
  <sheetFormatPr defaultColWidth="9.109375" defaultRowHeight="13.2"/>
  <cols>
    <col min="1" max="1" width="5.88671875" style="68" customWidth="1"/>
    <col min="2" max="2" width="8.109375" style="52" customWidth="1"/>
    <col min="3" max="3" width="34.5546875" style="98" customWidth="1"/>
    <col min="4" max="4" width="7.33203125" style="51" customWidth="1"/>
    <col min="5" max="5" width="9.44140625" style="51" customWidth="1"/>
    <col min="6" max="6" width="10.109375" style="45" customWidth="1"/>
    <col min="7" max="7" width="8.5546875" style="45" customWidth="1"/>
    <col min="8" max="8" width="3.44140625" style="45" customWidth="1"/>
    <col min="9" max="10" width="9.109375" style="45" customWidth="1"/>
    <col min="11" max="16384" width="9.109375" style="45"/>
  </cols>
  <sheetData>
    <row r="1" spans="1:8" ht="14.1" customHeight="1">
      <c r="A1" s="434" t="s">
        <v>107</v>
      </c>
      <c r="B1" s="434"/>
      <c r="C1" s="434"/>
      <c r="D1" s="434"/>
      <c r="E1" s="434"/>
      <c r="F1" s="434"/>
      <c r="G1" s="434"/>
      <c r="H1" s="378"/>
    </row>
    <row r="2" spans="1:8" ht="14.1" customHeight="1">
      <c r="A2" s="434" t="s">
        <v>163</v>
      </c>
      <c r="B2" s="434"/>
      <c r="C2" s="434"/>
      <c r="D2" s="434"/>
      <c r="E2" s="434"/>
      <c r="F2" s="434"/>
      <c r="G2" s="434"/>
      <c r="H2" s="378"/>
    </row>
    <row r="3" spans="1:8" ht="27" customHeight="1">
      <c r="A3" s="435" t="s">
        <v>232</v>
      </c>
      <c r="B3" s="435"/>
      <c r="C3" s="435"/>
      <c r="D3" s="435"/>
      <c r="E3" s="435"/>
      <c r="F3" s="435"/>
      <c r="G3" s="435"/>
      <c r="H3" s="376"/>
    </row>
    <row r="4" spans="1:8" ht="13.8">
      <c r="A4" s="15"/>
      <c r="B4" s="366"/>
      <c r="C4" s="366"/>
      <c r="D4" s="366"/>
      <c r="E4" s="366"/>
      <c r="F4" s="366"/>
      <c r="G4" s="366"/>
      <c r="H4" s="377"/>
    </row>
    <row r="5" spans="1:8">
      <c r="A5" s="15"/>
      <c r="B5" s="11"/>
      <c r="C5" s="11"/>
      <c r="D5" s="16"/>
      <c r="E5" s="17" t="s">
        <v>7</v>
      </c>
      <c r="F5" s="17" t="s">
        <v>8</v>
      </c>
      <c r="G5" s="17" t="s">
        <v>77</v>
      </c>
      <c r="H5" s="14"/>
    </row>
    <row r="6" spans="1:8">
      <c r="A6" s="15"/>
      <c r="B6" s="22" t="s">
        <v>220</v>
      </c>
      <c r="C6" s="11" t="s">
        <v>10</v>
      </c>
      <c r="D6" s="19" t="s">
        <v>37</v>
      </c>
      <c r="E6" s="13">
        <v>283643</v>
      </c>
      <c r="F6" s="13">
        <v>114683</v>
      </c>
      <c r="G6" s="13">
        <f>SUM(E6:F6)</f>
        <v>398326</v>
      </c>
      <c r="H6" s="13"/>
    </row>
    <row r="7" spans="1:8">
      <c r="A7" s="15"/>
      <c r="B7" s="22" t="s">
        <v>187</v>
      </c>
      <c r="C7" s="11" t="s">
        <v>188</v>
      </c>
      <c r="D7" s="19" t="s">
        <v>37</v>
      </c>
      <c r="E7" s="13">
        <v>139690</v>
      </c>
      <c r="F7" s="13">
        <v>7400</v>
      </c>
      <c r="G7" s="13">
        <f>SUM(E7:F7)</f>
        <v>147090</v>
      </c>
      <c r="H7" s="13"/>
    </row>
    <row r="8" spans="1:8">
      <c r="A8" s="15"/>
      <c r="B8" s="18" t="s">
        <v>184</v>
      </c>
      <c r="C8" s="20" t="s">
        <v>12</v>
      </c>
      <c r="D8" s="21"/>
      <c r="E8" s="14"/>
      <c r="F8" s="14"/>
      <c r="G8" s="14"/>
      <c r="H8" s="14"/>
    </row>
    <row r="9" spans="1:8">
      <c r="A9" s="15"/>
      <c r="B9" s="18"/>
      <c r="C9" s="20" t="s">
        <v>74</v>
      </c>
      <c r="D9" s="21" t="s">
        <v>37</v>
      </c>
      <c r="E9" s="242">
        <v>0</v>
      </c>
      <c r="F9" s="108">
        <v>30179</v>
      </c>
      <c r="G9" s="14">
        <f>SUM(E9:F9)</f>
        <v>30179</v>
      </c>
      <c r="H9" s="14"/>
    </row>
    <row r="10" spans="1:8">
      <c r="A10" s="15"/>
      <c r="B10" s="22" t="s">
        <v>36</v>
      </c>
      <c r="C10" s="11" t="s">
        <v>190</v>
      </c>
      <c r="D10" s="23" t="s">
        <v>37</v>
      </c>
      <c r="E10" s="24">
        <f>SUM(E6:E9)</f>
        <v>423333</v>
      </c>
      <c r="F10" s="24">
        <f>SUM(F6:F9)</f>
        <v>152262</v>
      </c>
      <c r="G10" s="24">
        <f>SUM(E10:F10)</f>
        <v>575595</v>
      </c>
      <c r="H10" s="13"/>
    </row>
    <row r="11" spans="1:8">
      <c r="A11" s="15"/>
      <c r="B11" s="18"/>
      <c r="C11" s="11"/>
      <c r="D11" s="12"/>
      <c r="E11" s="12"/>
      <c r="F11" s="19"/>
      <c r="G11" s="12"/>
      <c r="H11" s="12"/>
    </row>
    <row r="12" spans="1:8" s="56" customFormat="1">
      <c r="A12" s="15"/>
      <c r="B12" s="22" t="s">
        <v>185</v>
      </c>
      <c r="C12" s="11" t="s">
        <v>20</v>
      </c>
      <c r="D12" s="11"/>
      <c r="E12" s="11"/>
      <c r="F12" s="25"/>
      <c r="G12" s="11"/>
      <c r="H12" s="11"/>
    </row>
    <row r="13" spans="1:8" s="1" customFormat="1" ht="12" customHeight="1">
      <c r="A13" s="13"/>
      <c r="B13" s="236"/>
      <c r="C13" s="236"/>
      <c r="D13" s="236"/>
      <c r="E13" s="236"/>
      <c r="F13" s="236"/>
      <c r="G13" s="236"/>
      <c r="H13" s="236"/>
    </row>
    <row r="14" spans="1:8" s="1" customFormat="1">
      <c r="A14" s="303"/>
      <c r="B14" s="304"/>
      <c r="C14" s="304"/>
      <c r="D14" s="304"/>
      <c r="E14" s="304"/>
      <c r="F14" s="304"/>
      <c r="G14" s="304" t="s">
        <v>68</v>
      </c>
      <c r="H14" s="236"/>
    </row>
    <row r="15" spans="1:8" s="1" customFormat="1" ht="13.8" thickBot="1">
      <c r="A15" s="26"/>
      <c r="B15" s="120"/>
      <c r="C15" s="120" t="s">
        <v>21</v>
      </c>
      <c r="D15" s="120"/>
      <c r="E15" s="120"/>
      <c r="F15" s="120"/>
      <c r="G15" s="27" t="s">
        <v>77</v>
      </c>
      <c r="H15" s="14"/>
    </row>
    <row r="16" spans="1:8" s="7" customFormat="1" ht="13.8" thickTop="1">
      <c r="A16" s="347"/>
      <c r="B16" s="46"/>
      <c r="C16" s="80" t="s">
        <v>13</v>
      </c>
      <c r="D16" s="295"/>
      <c r="E16" s="295"/>
      <c r="F16" s="295"/>
      <c r="G16" s="295"/>
      <c r="H16" s="295"/>
    </row>
    <row r="17" spans="1:8" s="7" customFormat="1">
      <c r="A17" s="48" t="s">
        <v>41</v>
      </c>
      <c r="B17" s="293">
        <v>4059</v>
      </c>
      <c r="C17" s="79" t="s">
        <v>86</v>
      </c>
      <c r="D17" s="295"/>
      <c r="E17" s="295"/>
      <c r="F17" s="295"/>
      <c r="G17" s="295"/>
      <c r="H17" s="295"/>
    </row>
    <row r="18" spans="1:8" s="7" customFormat="1">
      <c r="A18" s="333"/>
      <c r="B18" s="294">
        <v>1</v>
      </c>
      <c r="C18" s="78" t="s">
        <v>85</v>
      </c>
      <c r="D18" s="123"/>
      <c r="E18" s="123"/>
      <c r="F18" s="122"/>
      <c r="G18" s="123"/>
      <c r="H18" s="123"/>
    </row>
    <row r="19" spans="1:8" s="7" customFormat="1">
      <c r="A19" s="333"/>
      <c r="B19" s="281">
        <v>1.0509999999999999</v>
      </c>
      <c r="C19" s="31" t="s">
        <v>33</v>
      </c>
      <c r="D19" s="123"/>
      <c r="E19" s="123"/>
      <c r="F19" s="122"/>
      <c r="G19" s="123"/>
      <c r="H19" s="123"/>
    </row>
    <row r="20" spans="1:8" s="7" customFormat="1">
      <c r="A20" s="89" t="s">
        <v>112</v>
      </c>
      <c r="B20" s="268">
        <v>64</v>
      </c>
      <c r="C20" s="290" t="s">
        <v>1</v>
      </c>
      <c r="D20" s="123"/>
      <c r="E20" s="123"/>
      <c r="F20" s="122"/>
      <c r="G20" s="123"/>
      <c r="H20" s="123"/>
    </row>
    <row r="21" spans="1:8" s="7" customFormat="1">
      <c r="B21" s="380" t="s">
        <v>193</v>
      </c>
      <c r="C21" s="290" t="s">
        <v>151</v>
      </c>
      <c r="D21" s="123"/>
      <c r="E21" s="122"/>
      <c r="F21" s="420"/>
      <c r="G21" s="122">
        <v>30179</v>
      </c>
      <c r="H21" s="122"/>
    </row>
    <row r="22" spans="1:8" s="7" customFormat="1">
      <c r="A22" s="333" t="s">
        <v>36</v>
      </c>
      <c r="B22" s="268">
        <v>64</v>
      </c>
      <c r="C22" s="290" t="s">
        <v>1</v>
      </c>
      <c r="D22" s="123"/>
      <c r="E22" s="124"/>
      <c r="F22" s="421"/>
      <c r="G22" s="124">
        <v>30179</v>
      </c>
      <c r="H22" s="123"/>
    </row>
    <row r="23" spans="1:8">
      <c r="A23" s="112" t="s">
        <v>36</v>
      </c>
      <c r="B23" s="63">
        <v>1.0509999999999999</v>
      </c>
      <c r="C23" s="33" t="s">
        <v>33</v>
      </c>
      <c r="D23" s="64"/>
      <c r="E23" s="119"/>
      <c r="F23" s="422"/>
      <c r="G23" s="119">
        <v>30179</v>
      </c>
      <c r="H23" s="51"/>
    </row>
    <row r="24" spans="1:8">
      <c r="A24" s="112" t="s">
        <v>36</v>
      </c>
      <c r="B24" s="285">
        <v>1</v>
      </c>
      <c r="C24" s="341" t="s">
        <v>85</v>
      </c>
      <c r="D24" s="64"/>
      <c r="E24" s="119"/>
      <c r="F24" s="422"/>
      <c r="G24" s="119">
        <v>30179</v>
      </c>
      <c r="H24" s="51"/>
    </row>
    <row r="25" spans="1:8">
      <c r="A25" s="47" t="s">
        <v>36</v>
      </c>
      <c r="B25" s="296">
        <v>4059</v>
      </c>
      <c r="C25" s="345" t="s">
        <v>86</v>
      </c>
      <c r="D25" s="64"/>
      <c r="E25" s="119"/>
      <c r="F25" s="422"/>
      <c r="G25" s="119">
        <v>30179</v>
      </c>
    </row>
    <row r="26" spans="1:8">
      <c r="A26" s="90" t="s">
        <v>36</v>
      </c>
      <c r="B26" s="60"/>
      <c r="C26" s="111" t="s">
        <v>13</v>
      </c>
      <c r="D26" s="119"/>
      <c r="E26" s="119"/>
      <c r="F26" s="422"/>
      <c r="G26" s="119">
        <v>30179</v>
      </c>
    </row>
    <row r="27" spans="1:8">
      <c r="A27" s="91" t="s">
        <v>36</v>
      </c>
      <c r="B27" s="86"/>
      <c r="C27" s="81" t="s">
        <v>37</v>
      </c>
      <c r="D27" s="119"/>
      <c r="E27" s="119"/>
      <c r="F27" s="422"/>
      <c r="G27" s="119">
        <v>30179</v>
      </c>
    </row>
    <row r="28" spans="1:8">
      <c r="A28" s="393" t="s">
        <v>112</v>
      </c>
      <c r="B28" s="297" t="s">
        <v>194</v>
      </c>
    </row>
    <row r="29" spans="1:8" ht="29.4" customHeight="1">
      <c r="A29" s="433" t="s">
        <v>195</v>
      </c>
      <c r="B29" s="433"/>
      <c r="C29" s="433"/>
      <c r="D29" s="433"/>
      <c r="E29" s="433"/>
      <c r="F29" s="433"/>
      <c r="G29" s="433"/>
    </row>
  </sheetData>
  <autoFilter ref="A15:H15">
    <filterColumn colId="7"/>
  </autoFilter>
  <mergeCells count="4">
    <mergeCell ref="A1:G1"/>
    <mergeCell ref="A2:G2"/>
    <mergeCell ref="A3:G3"/>
    <mergeCell ref="A29:G29"/>
  </mergeCells>
  <printOptions horizontalCentered="1"/>
  <pageMargins left="0.55118110236220474" right="0.55118110236220474" top="0.74803149606299213" bottom="1.5748031496062993" header="0.51181102362204722" footer="1.1811023622047245"/>
  <pageSetup paperSize="9" scale="93" firstPageNumber="75" fitToHeight="0" orientation="portrait" blackAndWhite="1" useFirstPageNumber="1" r:id="rId1"/>
  <headerFooter alignWithMargins="0">
    <oddHeader xml:space="preserve">&amp;C   </oddHeader>
    <oddFooter>&amp;C&amp;"Times New Roman,Bold"8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syncVertical="1" syncRef="B43" transitionEvaluation="1" codeName="Sheet11">
    <tabColor rgb="FF92D050"/>
  </sheetPr>
  <dimension ref="A1:H62"/>
  <sheetViews>
    <sheetView view="pageBreakPreview" topLeftCell="B43" zoomScale="115" zoomScaleNormal="130" zoomScaleSheetLayoutView="115" workbookViewId="0">
      <selection activeCell="B54" sqref="B54:G62"/>
    </sheetView>
  </sheetViews>
  <sheetFormatPr defaultColWidth="9.109375" defaultRowHeight="13.2"/>
  <cols>
    <col min="1" max="1" width="5.44140625" style="68" customWidth="1"/>
    <col min="2" max="2" width="8.6640625" style="52" customWidth="1"/>
    <col min="3" max="3" width="33.6640625" style="98" customWidth="1"/>
    <col min="4" max="4" width="6.88671875" style="51" customWidth="1"/>
    <col min="5" max="5" width="9.44140625" style="51" customWidth="1"/>
    <col min="6" max="6" width="10" style="45" customWidth="1"/>
    <col min="7" max="7" width="9.33203125" style="45" customWidth="1"/>
    <col min="8" max="8" width="3.5546875" style="383" customWidth="1"/>
    <col min="9" max="11" width="9.109375" style="45" customWidth="1"/>
    <col min="12" max="16384" width="9.109375" style="45"/>
  </cols>
  <sheetData>
    <row r="1" spans="1:8">
      <c r="A1" s="347"/>
      <c r="B1" s="434" t="s">
        <v>30</v>
      </c>
      <c r="C1" s="434"/>
      <c r="D1" s="434"/>
      <c r="E1" s="434"/>
      <c r="F1" s="434"/>
      <c r="G1" s="434"/>
      <c r="H1" s="382"/>
    </row>
    <row r="2" spans="1:8">
      <c r="A2" s="347"/>
      <c r="B2" s="434" t="s">
        <v>159</v>
      </c>
      <c r="C2" s="434"/>
      <c r="D2" s="434"/>
      <c r="E2" s="434"/>
      <c r="F2" s="434"/>
      <c r="G2" s="434"/>
      <c r="H2" s="382"/>
    </row>
    <row r="3" spans="1:8" ht="27" customHeight="1">
      <c r="A3" s="435" t="s">
        <v>196</v>
      </c>
      <c r="B3" s="435"/>
      <c r="C3" s="435"/>
      <c r="D3" s="435"/>
      <c r="E3" s="435"/>
      <c r="F3" s="435"/>
      <c r="G3" s="435"/>
      <c r="H3" s="381"/>
    </row>
    <row r="4" spans="1:8" ht="13.8">
      <c r="A4" s="15"/>
      <c r="B4" s="436"/>
      <c r="C4" s="436"/>
      <c r="D4" s="436"/>
      <c r="E4" s="436"/>
      <c r="F4" s="436"/>
      <c r="G4" s="436"/>
      <c r="H4" s="203"/>
    </row>
    <row r="5" spans="1:8">
      <c r="A5" s="15"/>
      <c r="B5" s="11"/>
      <c r="C5" s="11"/>
      <c r="D5" s="16"/>
      <c r="E5" s="310" t="s">
        <v>7</v>
      </c>
      <c r="F5" s="17" t="s">
        <v>8</v>
      </c>
      <c r="G5" s="17" t="s">
        <v>77</v>
      </c>
      <c r="H5" s="21"/>
    </row>
    <row r="6" spans="1:8">
      <c r="A6" s="15"/>
      <c r="B6" s="22" t="s">
        <v>220</v>
      </c>
      <c r="C6" s="11" t="s">
        <v>10</v>
      </c>
      <c r="D6" s="19" t="s">
        <v>37</v>
      </c>
      <c r="E6" s="298">
        <v>13683763</v>
      </c>
      <c r="F6" s="13">
        <v>249220</v>
      </c>
      <c r="G6" s="298">
        <f>SUM(E6:F6)</f>
        <v>13932983</v>
      </c>
      <c r="H6" s="389"/>
    </row>
    <row r="7" spans="1:8">
      <c r="A7" s="15"/>
      <c r="B7" s="22" t="s">
        <v>187</v>
      </c>
      <c r="C7" s="11" t="s">
        <v>188</v>
      </c>
      <c r="D7" s="19" t="s">
        <v>37</v>
      </c>
      <c r="E7" s="298">
        <v>462131</v>
      </c>
      <c r="F7" s="13">
        <v>159327</v>
      </c>
      <c r="G7" s="298">
        <f t="shared" ref="G7:G8" si="0">SUM(E7:F7)</f>
        <v>621458</v>
      </c>
      <c r="H7" s="389"/>
    </row>
    <row r="8" spans="1:8">
      <c r="A8" s="15"/>
      <c r="B8" s="22" t="s">
        <v>184</v>
      </c>
      <c r="C8" s="11" t="s">
        <v>183</v>
      </c>
      <c r="D8" s="19" t="s">
        <v>37</v>
      </c>
      <c r="E8" s="237">
        <v>0</v>
      </c>
      <c r="F8" s="13">
        <v>208643</v>
      </c>
      <c r="G8" s="298">
        <f t="shared" si="0"/>
        <v>208643</v>
      </c>
      <c r="H8" s="389"/>
    </row>
    <row r="9" spans="1:8">
      <c r="A9" s="15"/>
      <c r="B9" s="18" t="s">
        <v>185</v>
      </c>
      <c r="C9" s="20" t="s">
        <v>12</v>
      </c>
      <c r="D9" s="21"/>
      <c r="E9" s="307"/>
      <c r="F9" s="14"/>
      <c r="G9" s="14"/>
      <c r="H9" s="21"/>
    </row>
    <row r="10" spans="1:8">
      <c r="A10" s="15"/>
      <c r="B10" s="18"/>
      <c r="C10" s="20" t="s">
        <v>74</v>
      </c>
      <c r="D10" s="21" t="s">
        <v>37</v>
      </c>
      <c r="E10" s="307">
        <f>G26</f>
        <v>200000</v>
      </c>
      <c r="F10" s="235">
        <f>G48</f>
        <v>568700</v>
      </c>
      <c r="G10" s="14">
        <f>SUM(E10:F10)</f>
        <v>768700</v>
      </c>
      <c r="H10" s="21"/>
    </row>
    <row r="11" spans="1:8">
      <c r="A11" s="15"/>
      <c r="B11" s="22" t="s">
        <v>36</v>
      </c>
      <c r="C11" s="11" t="s">
        <v>186</v>
      </c>
      <c r="D11" s="23" t="s">
        <v>37</v>
      </c>
      <c r="E11" s="311">
        <f>SUM(E6:E10)</f>
        <v>14345894</v>
      </c>
      <c r="F11" s="24">
        <f>SUM(F6:F10)</f>
        <v>1185890</v>
      </c>
      <c r="G11" s="24">
        <f>SUM(E11:F11)</f>
        <v>15531784</v>
      </c>
      <c r="H11" s="19"/>
    </row>
    <row r="12" spans="1:8">
      <c r="A12" s="15"/>
      <c r="B12" s="18"/>
      <c r="C12" s="11"/>
      <c r="D12" s="12"/>
      <c r="E12" s="312"/>
      <c r="F12" s="19"/>
      <c r="G12" s="12"/>
      <c r="H12" s="19"/>
    </row>
    <row r="13" spans="1:8">
      <c r="A13" s="13"/>
      <c r="B13" s="238" t="s">
        <v>189</v>
      </c>
      <c r="C13" s="11" t="s">
        <v>20</v>
      </c>
      <c r="D13" s="12"/>
      <c r="E13" s="312"/>
      <c r="F13" s="25"/>
      <c r="G13" s="11"/>
      <c r="H13" s="25"/>
    </row>
    <row r="14" spans="1:8" s="1" customFormat="1" ht="13.8" thickBot="1">
      <c r="A14" s="26"/>
      <c r="B14" s="437" t="s">
        <v>68</v>
      </c>
      <c r="C14" s="437"/>
      <c r="D14" s="437"/>
      <c r="E14" s="437"/>
      <c r="F14" s="437"/>
      <c r="G14" s="437"/>
      <c r="H14" s="204"/>
    </row>
    <row r="15" spans="1:8" s="1" customFormat="1" ht="14.4" thickTop="1" thickBot="1">
      <c r="A15" s="26"/>
      <c r="B15" s="120"/>
      <c r="C15" s="120" t="s">
        <v>21</v>
      </c>
      <c r="D15" s="120"/>
      <c r="E15" s="313"/>
      <c r="F15" s="120"/>
      <c r="G15" s="27" t="s">
        <v>77</v>
      </c>
      <c r="H15" s="21"/>
    </row>
    <row r="16" spans="1:8" ht="13.8" thickTop="1">
      <c r="C16" s="71" t="s">
        <v>40</v>
      </c>
      <c r="D16" s="87"/>
      <c r="E16" s="126"/>
      <c r="F16" s="125"/>
      <c r="G16" s="110"/>
      <c r="H16" s="110"/>
    </row>
    <row r="17" spans="1:8" s="308" customFormat="1" ht="14.4" customHeight="1">
      <c r="A17" s="347" t="s">
        <v>41</v>
      </c>
      <c r="B17" s="50">
        <v>2202</v>
      </c>
      <c r="C17" s="344" t="s">
        <v>31</v>
      </c>
      <c r="D17" s="123"/>
      <c r="E17" s="122"/>
      <c r="F17" s="123"/>
      <c r="G17" s="122"/>
      <c r="H17" s="322"/>
    </row>
    <row r="18" spans="1:8">
      <c r="A18" s="347"/>
      <c r="B18" s="46">
        <v>80</v>
      </c>
      <c r="C18" s="343" t="s">
        <v>32</v>
      </c>
    </row>
    <row r="19" spans="1:8">
      <c r="A19" s="347"/>
      <c r="B19" s="69">
        <v>80.001000000000005</v>
      </c>
      <c r="C19" s="344" t="s">
        <v>25</v>
      </c>
    </row>
    <row r="20" spans="1:8">
      <c r="A20" s="347"/>
      <c r="B20" s="46">
        <v>60</v>
      </c>
      <c r="C20" s="343" t="s">
        <v>16</v>
      </c>
    </row>
    <row r="21" spans="1:8" ht="16.5" customHeight="1">
      <c r="A21" s="347"/>
      <c r="B21" s="67" t="s">
        <v>152</v>
      </c>
      <c r="C21" s="343" t="s">
        <v>201</v>
      </c>
      <c r="E21" s="119">
        <v>200000</v>
      </c>
      <c r="F21" s="416"/>
      <c r="G21" s="388">
        <f t="shared" ref="G21" si="1">SUM(E21:F21)</f>
        <v>200000</v>
      </c>
      <c r="H21" s="302"/>
    </row>
    <row r="22" spans="1:8">
      <c r="A22" s="347" t="s">
        <v>36</v>
      </c>
      <c r="B22" s="46">
        <v>60</v>
      </c>
      <c r="C22" s="343" t="s">
        <v>16</v>
      </c>
      <c r="E22" s="119">
        <f>SUM(E21:E21)</f>
        <v>200000</v>
      </c>
      <c r="F22" s="416">
        <f>SUM(F21:F21)</f>
        <v>0</v>
      </c>
      <c r="G22" s="388">
        <f>SUM(G21:G21)</f>
        <v>200000</v>
      </c>
      <c r="H22" s="302"/>
    </row>
    <row r="23" spans="1:8">
      <c r="A23" s="347" t="s">
        <v>36</v>
      </c>
      <c r="B23" s="69">
        <v>80.001000000000005</v>
      </c>
      <c r="C23" s="344" t="s">
        <v>25</v>
      </c>
      <c r="E23" s="119">
        <f t="shared" ref="E23" si="2">E22</f>
        <v>200000</v>
      </c>
      <c r="F23" s="416">
        <f>F22</f>
        <v>0</v>
      </c>
      <c r="G23" s="388">
        <f>G22</f>
        <v>200000</v>
      </c>
      <c r="H23" s="302"/>
    </row>
    <row r="24" spans="1:8">
      <c r="A24" s="347" t="s">
        <v>36</v>
      </c>
      <c r="B24" s="46">
        <v>80</v>
      </c>
      <c r="C24" s="343" t="s">
        <v>32</v>
      </c>
      <c r="E24" s="119">
        <f>E23</f>
        <v>200000</v>
      </c>
      <c r="F24" s="416">
        <f t="shared" ref="F24:G26" si="3">F23</f>
        <v>0</v>
      </c>
      <c r="G24" s="119">
        <f t="shared" si="3"/>
        <v>200000</v>
      </c>
      <c r="H24" s="306"/>
    </row>
    <row r="25" spans="1:8">
      <c r="A25" s="347" t="s">
        <v>36</v>
      </c>
      <c r="B25" s="50">
        <v>2202</v>
      </c>
      <c r="C25" s="344" t="s">
        <v>31</v>
      </c>
      <c r="D25" s="119"/>
      <c r="E25" s="119">
        <f>E24</f>
        <v>200000</v>
      </c>
      <c r="F25" s="416">
        <f t="shared" si="3"/>
        <v>0</v>
      </c>
      <c r="G25" s="119">
        <f t="shared" si="3"/>
        <v>200000</v>
      </c>
      <c r="H25" s="306"/>
    </row>
    <row r="26" spans="1:8">
      <c r="A26" s="91" t="s">
        <v>36</v>
      </c>
      <c r="B26" s="66"/>
      <c r="C26" s="305" t="s">
        <v>40</v>
      </c>
      <c r="D26" s="119"/>
      <c r="E26" s="119">
        <f>E25</f>
        <v>200000</v>
      </c>
      <c r="F26" s="416">
        <f t="shared" si="3"/>
        <v>0</v>
      </c>
      <c r="G26" s="119">
        <f t="shared" si="3"/>
        <v>200000</v>
      </c>
      <c r="H26" s="306"/>
    </row>
    <row r="27" spans="1:8" ht="5.25" customHeight="1">
      <c r="A27" s="347"/>
      <c r="B27" s="46"/>
      <c r="C27" s="92"/>
    </row>
    <row r="28" spans="1:8">
      <c r="A28" s="347"/>
      <c r="B28" s="46"/>
      <c r="C28" s="80" t="s">
        <v>13</v>
      </c>
    </row>
    <row r="29" spans="1:8" ht="26.4">
      <c r="A29" s="347" t="s">
        <v>41</v>
      </c>
      <c r="B29" s="82">
        <v>4202</v>
      </c>
      <c r="C29" s="345" t="s">
        <v>27</v>
      </c>
    </row>
    <row r="30" spans="1:8">
      <c r="A30" s="88"/>
      <c r="B30" s="84">
        <v>1</v>
      </c>
      <c r="C30" s="341" t="s">
        <v>31</v>
      </c>
    </row>
    <row r="31" spans="1:8">
      <c r="A31" s="88"/>
      <c r="B31" s="73">
        <v>1.2030000000000001</v>
      </c>
      <c r="C31" s="345" t="s">
        <v>88</v>
      </c>
    </row>
    <row r="32" spans="1:8">
      <c r="A32" s="88"/>
      <c r="B32" s="85">
        <v>70</v>
      </c>
      <c r="C32" s="341" t="s">
        <v>28</v>
      </c>
    </row>
    <row r="33" spans="1:8">
      <c r="A33" s="88"/>
      <c r="B33" s="85">
        <v>46</v>
      </c>
      <c r="C33" s="341" t="s">
        <v>15</v>
      </c>
    </row>
    <row r="34" spans="1:8" ht="16.5" customHeight="1">
      <c r="A34" s="88"/>
      <c r="B34" s="85" t="s">
        <v>199</v>
      </c>
      <c r="C34" s="349" t="s">
        <v>200</v>
      </c>
      <c r="E34" s="51">
        <v>60000</v>
      </c>
      <c r="G34" s="45">
        <f>SUM(E34:F34)</f>
        <v>60000</v>
      </c>
    </row>
    <row r="35" spans="1:8">
      <c r="A35" s="88" t="s">
        <v>36</v>
      </c>
      <c r="B35" s="85">
        <v>46</v>
      </c>
      <c r="C35" s="341" t="s">
        <v>15</v>
      </c>
      <c r="E35" s="291">
        <f>SUM(E34:E34)</f>
        <v>60000</v>
      </c>
      <c r="F35" s="417">
        <f>SUM(F34:F34)</f>
        <v>0</v>
      </c>
      <c r="G35" s="291">
        <f>SUM(G34:G34)</f>
        <v>60000</v>
      </c>
      <c r="H35" s="306"/>
    </row>
    <row r="36" spans="1:8">
      <c r="A36" s="88"/>
      <c r="B36" s="85"/>
      <c r="C36" s="341"/>
      <c r="F36" s="418"/>
    </row>
    <row r="37" spans="1:8">
      <c r="A37" s="88"/>
      <c r="B37" s="70" t="s">
        <v>168</v>
      </c>
      <c r="C37" s="341" t="s">
        <v>169</v>
      </c>
      <c r="F37" s="418"/>
    </row>
    <row r="38" spans="1:8" ht="15" customHeight="1">
      <c r="A38" s="88"/>
      <c r="B38" s="70" t="s">
        <v>170</v>
      </c>
      <c r="C38" s="349" t="s">
        <v>171</v>
      </c>
      <c r="E38" s="119">
        <f>188800+19900</f>
        <v>208700</v>
      </c>
      <c r="F38" s="416"/>
      <c r="G38" s="388">
        <f>SUM(E38:F38)</f>
        <v>208700</v>
      </c>
      <c r="H38" s="302" t="s">
        <v>109</v>
      </c>
    </row>
    <row r="39" spans="1:8">
      <c r="A39" s="88" t="s">
        <v>36</v>
      </c>
      <c r="B39" s="70" t="s">
        <v>168</v>
      </c>
      <c r="C39" s="341" t="s">
        <v>169</v>
      </c>
      <c r="E39" s="119">
        <f>E38</f>
        <v>208700</v>
      </c>
      <c r="F39" s="416">
        <f t="shared" ref="F39:G39" si="4">F38</f>
        <v>0</v>
      </c>
      <c r="G39" s="119">
        <f t="shared" si="4"/>
        <v>208700</v>
      </c>
      <c r="H39" s="302"/>
    </row>
    <row r="40" spans="1:8" ht="6" customHeight="1">
      <c r="A40" s="88"/>
      <c r="B40" s="70"/>
      <c r="C40" s="341"/>
      <c r="F40" s="418"/>
    </row>
    <row r="41" spans="1:8" ht="26.4">
      <c r="A41" s="385"/>
      <c r="B41" s="386">
        <v>74</v>
      </c>
      <c r="C41" s="351" t="s">
        <v>197</v>
      </c>
      <c r="F41" s="418"/>
    </row>
    <row r="42" spans="1:8" ht="13.5" customHeight="1">
      <c r="A42" s="387"/>
      <c r="B42" s="386" t="s">
        <v>198</v>
      </c>
      <c r="C42" s="351" t="s">
        <v>1</v>
      </c>
      <c r="E42" s="119">
        <v>300000</v>
      </c>
      <c r="F42" s="416">
        <v>0</v>
      </c>
      <c r="G42" s="388">
        <f t="shared" ref="G42" si="5">SUM(E42:F42)</f>
        <v>300000</v>
      </c>
    </row>
    <row r="43" spans="1:8" ht="26.4">
      <c r="A43" s="387" t="s">
        <v>36</v>
      </c>
      <c r="B43" s="386">
        <v>74</v>
      </c>
      <c r="C43" s="351" t="s">
        <v>197</v>
      </c>
      <c r="E43" s="291">
        <f>E42</f>
        <v>300000</v>
      </c>
      <c r="F43" s="417">
        <f t="shared" ref="F43:G43" si="6">F42</f>
        <v>0</v>
      </c>
      <c r="G43" s="291">
        <f t="shared" si="6"/>
        <v>300000</v>
      </c>
    </row>
    <row r="44" spans="1:8">
      <c r="A44" s="88" t="s">
        <v>36</v>
      </c>
      <c r="B44" s="85">
        <v>70</v>
      </c>
      <c r="C44" s="341" t="s">
        <v>28</v>
      </c>
      <c r="E44" s="119">
        <f>E39+E35+E43</f>
        <v>568700</v>
      </c>
      <c r="F44" s="416">
        <f t="shared" ref="F44:G44" si="7">F39+F35+F43</f>
        <v>0</v>
      </c>
      <c r="G44" s="119">
        <f t="shared" si="7"/>
        <v>568700</v>
      </c>
    </row>
    <row r="45" spans="1:8">
      <c r="A45" s="88" t="s">
        <v>36</v>
      </c>
      <c r="B45" s="73">
        <v>1.2030000000000001</v>
      </c>
      <c r="C45" s="345" t="s">
        <v>88</v>
      </c>
      <c r="E45" s="119">
        <f t="shared" ref="E45" si="8">E44</f>
        <v>568700</v>
      </c>
      <c r="F45" s="416">
        <f t="shared" ref="F45:G45" si="9">F44</f>
        <v>0</v>
      </c>
      <c r="G45" s="119">
        <f t="shared" si="9"/>
        <v>568700</v>
      </c>
    </row>
    <row r="46" spans="1:8">
      <c r="A46" s="88" t="s">
        <v>36</v>
      </c>
      <c r="B46" s="84">
        <v>1</v>
      </c>
      <c r="C46" s="341" t="s">
        <v>32</v>
      </c>
      <c r="E46" s="119">
        <f>E45</f>
        <v>568700</v>
      </c>
      <c r="F46" s="416">
        <f t="shared" ref="F46:G47" si="10">F45</f>
        <v>0</v>
      </c>
      <c r="G46" s="119">
        <f t="shared" si="10"/>
        <v>568700</v>
      </c>
    </row>
    <row r="47" spans="1:8">
      <c r="A47" s="347" t="s">
        <v>36</v>
      </c>
      <c r="B47" s="82">
        <v>4202</v>
      </c>
      <c r="C47" s="345" t="s">
        <v>172</v>
      </c>
      <c r="E47" s="291">
        <f>E46</f>
        <v>568700</v>
      </c>
      <c r="F47" s="417">
        <f t="shared" si="10"/>
        <v>0</v>
      </c>
      <c r="G47" s="291">
        <f t="shared" si="10"/>
        <v>568700</v>
      </c>
    </row>
    <row r="48" spans="1:8">
      <c r="A48" s="90" t="s">
        <v>36</v>
      </c>
      <c r="B48" s="60"/>
      <c r="C48" s="111" t="s">
        <v>13</v>
      </c>
      <c r="D48" s="119"/>
      <c r="E48" s="119">
        <f t="shared" ref="E48:G48" si="11">E47</f>
        <v>568700</v>
      </c>
      <c r="F48" s="416">
        <f t="shared" si="11"/>
        <v>0</v>
      </c>
      <c r="G48" s="388">
        <f t="shared" si="11"/>
        <v>568700</v>
      </c>
    </row>
    <row r="49" spans="1:8">
      <c r="A49" s="91" t="s">
        <v>36</v>
      </c>
      <c r="B49" s="86"/>
      <c r="C49" s="81" t="s">
        <v>37</v>
      </c>
      <c r="D49" s="119"/>
      <c r="E49" s="119">
        <f>E48+E26</f>
        <v>768700</v>
      </c>
      <c r="F49" s="416">
        <f>F48+F26</f>
        <v>0</v>
      </c>
      <c r="G49" s="388">
        <f>G48+G26</f>
        <v>768700</v>
      </c>
    </row>
    <row r="51" spans="1:8">
      <c r="A51" s="68" t="s">
        <v>202</v>
      </c>
    </row>
    <row r="52" spans="1:8" ht="25.5" customHeight="1">
      <c r="A52" s="348" t="s">
        <v>109</v>
      </c>
      <c r="B52" s="433" t="s">
        <v>221</v>
      </c>
      <c r="C52" s="433"/>
      <c r="D52" s="433"/>
      <c r="E52" s="433"/>
      <c r="F52" s="433"/>
      <c r="G52" s="433"/>
      <c r="H52" s="433"/>
    </row>
    <row r="54" spans="1:8">
      <c r="B54" s="46"/>
      <c r="C54" s="402"/>
      <c r="D54" s="64"/>
      <c r="E54" s="64"/>
      <c r="F54" s="59"/>
      <c r="G54" s="59"/>
    </row>
    <row r="55" spans="1:8">
      <c r="B55" s="46"/>
      <c r="C55" s="402"/>
      <c r="D55" s="64"/>
      <c r="E55" s="64"/>
      <c r="F55" s="59"/>
      <c r="G55" s="59"/>
    </row>
    <row r="56" spans="1:8">
      <c r="B56" s="46"/>
      <c r="C56" s="402"/>
      <c r="D56" s="64"/>
      <c r="E56" s="64"/>
      <c r="F56" s="59"/>
      <c r="G56" s="59"/>
    </row>
    <row r="57" spans="1:8">
      <c r="B57" s="46"/>
      <c r="C57" s="424"/>
      <c r="D57" s="234"/>
      <c r="E57" s="424"/>
      <c r="F57" s="234"/>
      <c r="G57" s="59"/>
    </row>
    <row r="58" spans="1:8">
      <c r="B58" s="46"/>
      <c r="C58" s="425"/>
      <c r="D58" s="426"/>
      <c r="E58" s="426"/>
      <c r="F58" s="427"/>
      <c r="G58" s="59"/>
    </row>
    <row r="59" spans="1:8">
      <c r="B59" s="46"/>
      <c r="C59" s="402"/>
      <c r="D59" s="64"/>
      <c r="E59" s="64"/>
      <c r="F59" s="59"/>
      <c r="G59" s="59"/>
    </row>
    <row r="60" spans="1:8">
      <c r="B60" s="46"/>
      <c r="C60" s="402"/>
      <c r="D60" s="64"/>
      <c r="E60" s="64"/>
      <c r="F60" s="59"/>
      <c r="G60" s="59"/>
    </row>
    <row r="61" spans="1:8">
      <c r="B61" s="46"/>
      <c r="C61" s="402"/>
      <c r="D61" s="64"/>
      <c r="E61" s="64"/>
      <c r="F61" s="59"/>
      <c r="G61" s="59"/>
    </row>
    <row r="62" spans="1:8">
      <c r="B62" s="46"/>
      <c r="C62" s="402"/>
      <c r="D62" s="64"/>
      <c r="E62" s="64"/>
      <c r="F62" s="59"/>
      <c r="G62" s="59"/>
    </row>
  </sheetData>
  <autoFilter ref="A15:H17">
    <filterColumn colId="7"/>
  </autoFilter>
  <mergeCells count="6">
    <mergeCell ref="B52:H52"/>
    <mergeCell ref="B1:G1"/>
    <mergeCell ref="B2:G2"/>
    <mergeCell ref="A3:G3"/>
    <mergeCell ref="B4:G4"/>
    <mergeCell ref="B14:G14"/>
  </mergeCells>
  <printOptions horizontalCentered="1"/>
  <pageMargins left="0.55118110236220474" right="0.55118110236220474" top="0.74803149606299213" bottom="1.5748031496062993" header="0.51181102362204722" footer="1.1811023622047245"/>
  <pageSetup paperSize="9" scale="91" fitToHeight="0" orientation="portrait" blackAndWhite="1" useFirstPageNumber="1" r:id="rId1"/>
  <headerFooter alignWithMargins="0">
    <oddHeader xml:space="preserve">&amp;C   </oddHeader>
    <oddFooter>&amp;C&amp;"Times New Roman,Bold"&amp;P</oddFooter>
  </headerFooter>
  <rowBreaks count="1" manualBreakCount="1">
    <brk id="52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syncVertical="1" syncRef="A19" transitionEvaluation="1">
    <tabColor rgb="FF92D050"/>
  </sheetPr>
  <dimension ref="A1:H29"/>
  <sheetViews>
    <sheetView view="pageBreakPreview" topLeftCell="A19" zoomScaleSheetLayoutView="100" workbookViewId="0">
      <selection activeCell="A31" sqref="A31:XFD38"/>
    </sheetView>
  </sheetViews>
  <sheetFormatPr defaultColWidth="11" defaultRowHeight="13.2"/>
  <cols>
    <col min="1" max="1" width="5.5546875" style="286" customWidth="1"/>
    <col min="2" max="2" width="9.33203125" style="375" customWidth="1"/>
    <col min="3" max="3" width="34.5546875" style="51" customWidth="1"/>
    <col min="4" max="4" width="6.33203125" style="51" customWidth="1"/>
    <col min="5" max="5" width="9.44140625" style="51" customWidth="1"/>
    <col min="6" max="7" width="9.33203125" style="51" customWidth="1"/>
    <col min="8" max="8" width="3" style="51" customWidth="1"/>
    <col min="9" max="10" width="11" style="51"/>
    <col min="11" max="11" width="8.5546875" style="51" customWidth="1"/>
    <col min="12" max="12" width="11.109375" style="51" bestFit="1" customWidth="1"/>
    <col min="13" max="13" width="11.33203125" style="51" bestFit="1" customWidth="1"/>
    <col min="14" max="16384" width="11" style="51"/>
  </cols>
  <sheetData>
    <row r="1" spans="1:8">
      <c r="A1" s="438" t="s">
        <v>53</v>
      </c>
      <c r="B1" s="438"/>
      <c r="C1" s="438"/>
      <c r="D1" s="438"/>
      <c r="E1" s="438"/>
      <c r="F1" s="438"/>
      <c r="G1" s="438"/>
      <c r="H1" s="374"/>
    </row>
    <row r="2" spans="1:8">
      <c r="A2" s="438" t="s">
        <v>160</v>
      </c>
      <c r="B2" s="438"/>
      <c r="C2" s="438"/>
      <c r="D2" s="438"/>
      <c r="E2" s="438"/>
      <c r="F2" s="438"/>
      <c r="G2" s="438"/>
      <c r="H2" s="374"/>
    </row>
    <row r="3" spans="1:8" ht="31.2" customHeight="1">
      <c r="A3" s="435" t="s">
        <v>222</v>
      </c>
      <c r="B3" s="435"/>
      <c r="C3" s="435"/>
      <c r="D3" s="435"/>
      <c r="E3" s="435"/>
      <c r="F3" s="435"/>
      <c r="G3" s="435"/>
      <c r="H3" s="365"/>
    </row>
    <row r="4" spans="1:8" ht="7.95" customHeight="1">
      <c r="A4" s="15"/>
      <c r="B4" s="436"/>
      <c r="C4" s="436"/>
      <c r="D4" s="436"/>
      <c r="E4" s="436"/>
      <c r="F4" s="436"/>
      <c r="G4" s="436"/>
      <c r="H4" s="366"/>
    </row>
    <row r="5" spans="1:8">
      <c r="A5" s="15"/>
      <c r="B5" s="11"/>
      <c r="C5" s="11"/>
      <c r="D5" s="16"/>
      <c r="E5" s="17" t="s">
        <v>7</v>
      </c>
      <c r="F5" s="17" t="s">
        <v>8</v>
      </c>
      <c r="G5" s="17" t="s">
        <v>77</v>
      </c>
      <c r="H5" s="14"/>
    </row>
    <row r="6" spans="1:8">
      <c r="A6" s="15"/>
      <c r="B6" s="22" t="s">
        <v>220</v>
      </c>
      <c r="C6" s="11" t="s">
        <v>10</v>
      </c>
      <c r="D6" s="19" t="s">
        <v>37</v>
      </c>
      <c r="E6" s="13">
        <v>5062212</v>
      </c>
      <c r="F6" s="331">
        <v>480100</v>
      </c>
      <c r="G6" s="13">
        <f>SUM(E6:F6)</f>
        <v>5542312</v>
      </c>
      <c r="H6" s="13"/>
    </row>
    <row r="7" spans="1:8">
      <c r="A7" s="15"/>
      <c r="B7" s="22" t="s">
        <v>187</v>
      </c>
      <c r="C7" s="11" t="s">
        <v>188</v>
      </c>
      <c r="D7" s="19" t="s">
        <v>37</v>
      </c>
      <c r="E7" s="13">
        <v>267300</v>
      </c>
      <c r="F7" s="331">
        <v>92000</v>
      </c>
      <c r="G7" s="13">
        <f t="shared" ref="G7:G8" si="0">SUM(E7:F7)</f>
        <v>359300</v>
      </c>
      <c r="H7" s="13"/>
    </row>
    <row r="8" spans="1:8">
      <c r="A8" s="15"/>
      <c r="B8" s="22" t="s">
        <v>184</v>
      </c>
      <c r="C8" s="11" t="s">
        <v>183</v>
      </c>
      <c r="D8" s="19" t="s">
        <v>37</v>
      </c>
      <c r="E8" s="13">
        <v>100000</v>
      </c>
      <c r="F8" s="331">
        <v>1273000</v>
      </c>
      <c r="G8" s="13">
        <f t="shared" si="0"/>
        <v>1373000</v>
      </c>
      <c r="H8" s="13"/>
    </row>
    <row r="9" spans="1:8">
      <c r="A9" s="15"/>
      <c r="B9" s="18" t="s">
        <v>185</v>
      </c>
      <c r="C9" s="20" t="s">
        <v>12</v>
      </c>
      <c r="D9" s="21"/>
      <c r="E9" s="14"/>
      <c r="F9" s="242"/>
      <c r="G9" s="14"/>
      <c r="H9" s="14"/>
    </row>
    <row r="10" spans="1:8">
      <c r="A10" s="15"/>
      <c r="B10" s="18"/>
      <c r="C10" s="20" t="s">
        <v>74</v>
      </c>
      <c r="D10" s="21" t="s">
        <v>37</v>
      </c>
      <c r="E10" s="242">
        <v>0</v>
      </c>
      <c r="F10" s="235">
        <f>G27</f>
        <v>300000</v>
      </c>
      <c r="G10" s="14">
        <f>SUM(E10:F10)</f>
        <v>300000</v>
      </c>
      <c r="H10" s="14"/>
    </row>
    <row r="11" spans="1:8">
      <c r="A11" s="15"/>
      <c r="B11" s="22" t="s">
        <v>36</v>
      </c>
      <c r="C11" s="11" t="s">
        <v>186</v>
      </c>
      <c r="D11" s="23" t="s">
        <v>37</v>
      </c>
      <c r="E11" s="24">
        <f>SUM(E6:E10)</f>
        <v>5429512</v>
      </c>
      <c r="F11" s="321">
        <f>SUM(F6:F10)</f>
        <v>2145100</v>
      </c>
      <c r="G11" s="24">
        <f>SUM(E11:F11)</f>
        <v>7574612</v>
      </c>
      <c r="H11" s="13"/>
    </row>
    <row r="12" spans="1:8" ht="10.199999999999999" customHeight="1">
      <c r="A12" s="15"/>
      <c r="B12" s="18"/>
      <c r="C12" s="11"/>
      <c r="D12" s="12"/>
      <c r="E12" s="12"/>
      <c r="F12" s="19"/>
      <c r="G12" s="12"/>
      <c r="H12" s="12"/>
    </row>
    <row r="13" spans="1:8">
      <c r="A13" s="13"/>
      <c r="B13" s="42" t="s">
        <v>189</v>
      </c>
      <c r="C13" s="12" t="s">
        <v>20</v>
      </c>
      <c r="D13" s="12"/>
      <c r="E13" s="12"/>
      <c r="F13" s="19"/>
      <c r="G13" s="12"/>
      <c r="H13" s="12"/>
    </row>
    <row r="14" spans="1:8" s="1" customFormat="1" ht="7.95" customHeight="1">
      <c r="A14" s="339"/>
      <c r="B14" s="2"/>
      <c r="C14" s="121"/>
      <c r="D14" s="198"/>
      <c r="E14" s="198"/>
      <c r="F14" s="198"/>
      <c r="G14" s="198"/>
      <c r="H14" s="198"/>
    </row>
    <row r="15" spans="1:8" s="1" customFormat="1" ht="13.8" thickBot="1">
      <c r="A15" s="26"/>
      <c r="B15" s="437" t="s">
        <v>68</v>
      </c>
      <c r="C15" s="437"/>
      <c r="D15" s="437"/>
      <c r="E15" s="437"/>
      <c r="F15" s="437"/>
      <c r="G15" s="437"/>
      <c r="H15" s="236"/>
    </row>
    <row r="16" spans="1:8" s="1" customFormat="1" ht="14.4" thickTop="1" thickBot="1">
      <c r="A16" s="26"/>
      <c r="B16" s="120"/>
      <c r="C16" s="120" t="s">
        <v>21</v>
      </c>
      <c r="D16" s="120"/>
      <c r="E16" s="120"/>
      <c r="F16" s="120"/>
      <c r="G16" s="27" t="s">
        <v>77</v>
      </c>
      <c r="H16" s="14"/>
    </row>
    <row r="17" spans="1:7" ht="13.8" thickTop="1">
      <c r="A17" s="346"/>
      <c r="B17" s="9"/>
      <c r="C17" s="97" t="s">
        <v>13</v>
      </c>
    </row>
    <row r="18" spans="1:7" ht="26.4">
      <c r="A18" s="346" t="s">
        <v>41</v>
      </c>
      <c r="B18" s="82">
        <v>4210</v>
      </c>
      <c r="C18" s="345" t="s">
        <v>223</v>
      </c>
    </row>
    <row r="19" spans="1:7">
      <c r="A19" s="95"/>
      <c r="B19" s="84">
        <v>1</v>
      </c>
      <c r="C19" s="341" t="s">
        <v>80</v>
      </c>
    </row>
    <row r="20" spans="1:7">
      <c r="A20" s="95"/>
      <c r="B20" s="96">
        <v>1.1100000000000001</v>
      </c>
      <c r="C20" s="345" t="s">
        <v>81</v>
      </c>
    </row>
    <row r="21" spans="1:7">
      <c r="A21" s="95"/>
      <c r="B21" s="85">
        <v>60</v>
      </c>
      <c r="C21" s="341" t="s">
        <v>33</v>
      </c>
    </row>
    <row r="22" spans="1:7">
      <c r="A22" s="85" t="s">
        <v>112</v>
      </c>
      <c r="B22" s="93" t="s">
        <v>205</v>
      </c>
      <c r="C22" s="349" t="s">
        <v>206</v>
      </c>
      <c r="E22" s="119">
        <v>300000</v>
      </c>
      <c r="F22" s="119"/>
      <c r="G22" s="119">
        <f t="shared" ref="G22" si="1">SUM(E22:F22)</f>
        <v>300000</v>
      </c>
    </row>
    <row r="23" spans="1:7">
      <c r="A23" s="95" t="s">
        <v>36</v>
      </c>
      <c r="B23" s="85">
        <v>60</v>
      </c>
      <c r="C23" s="341" t="s">
        <v>33</v>
      </c>
      <c r="E23" s="119">
        <f>SUM(E22:E22)</f>
        <v>300000</v>
      </c>
      <c r="F23" s="119">
        <f>SUM(F22:F22)</f>
        <v>0</v>
      </c>
      <c r="G23" s="119">
        <f>SUM(G22:G22)</f>
        <v>300000</v>
      </c>
    </row>
    <row r="24" spans="1:7">
      <c r="A24" s="95" t="s">
        <v>36</v>
      </c>
      <c r="B24" s="96">
        <v>1.1100000000000001</v>
      </c>
      <c r="C24" s="345" t="s">
        <v>81</v>
      </c>
      <c r="E24" s="119">
        <f t="shared" ref="E24:G25" si="2">E23</f>
        <v>300000</v>
      </c>
      <c r="F24" s="119">
        <f t="shared" si="2"/>
        <v>0</v>
      </c>
      <c r="G24" s="119">
        <f t="shared" si="2"/>
        <v>300000</v>
      </c>
    </row>
    <row r="25" spans="1:7">
      <c r="A25" s="95" t="s">
        <v>36</v>
      </c>
      <c r="B25" s="84">
        <v>1</v>
      </c>
      <c r="C25" s="341" t="s">
        <v>80</v>
      </c>
      <c r="E25" s="119">
        <f t="shared" si="2"/>
        <v>300000</v>
      </c>
      <c r="F25" s="119">
        <f t="shared" si="2"/>
        <v>0</v>
      </c>
      <c r="G25" s="119">
        <f t="shared" si="2"/>
        <v>300000</v>
      </c>
    </row>
    <row r="26" spans="1:7" ht="26.4">
      <c r="A26" s="95" t="s">
        <v>36</v>
      </c>
      <c r="B26" s="82">
        <v>4210</v>
      </c>
      <c r="C26" s="345" t="s">
        <v>224</v>
      </c>
      <c r="D26" s="119"/>
      <c r="E26" s="119">
        <f>E25</f>
        <v>300000</v>
      </c>
      <c r="F26" s="119">
        <f t="shared" ref="F26:G28" si="3">F25</f>
        <v>0</v>
      </c>
      <c r="G26" s="119">
        <f t="shared" si="3"/>
        <v>300000</v>
      </c>
    </row>
    <row r="27" spans="1:7">
      <c r="A27" s="10" t="s">
        <v>36</v>
      </c>
      <c r="B27" s="114"/>
      <c r="C27" s="115" t="s">
        <v>13</v>
      </c>
      <c r="D27" s="119"/>
      <c r="E27" s="119">
        <f>E26</f>
        <v>300000</v>
      </c>
      <c r="F27" s="119">
        <f t="shared" si="3"/>
        <v>0</v>
      </c>
      <c r="G27" s="119">
        <f t="shared" si="3"/>
        <v>300000</v>
      </c>
    </row>
    <row r="28" spans="1:7">
      <c r="A28" s="10" t="s">
        <v>36</v>
      </c>
      <c r="B28" s="114"/>
      <c r="C28" s="115" t="s">
        <v>37</v>
      </c>
      <c r="D28" s="119"/>
      <c r="E28" s="119">
        <f>E27</f>
        <v>300000</v>
      </c>
      <c r="F28" s="119">
        <f t="shared" si="3"/>
        <v>0</v>
      </c>
      <c r="G28" s="119">
        <f t="shared" si="3"/>
        <v>300000</v>
      </c>
    </row>
    <row r="29" spans="1:7">
      <c r="A29" s="375" t="s">
        <v>112</v>
      </c>
      <c r="B29" s="51" t="s">
        <v>194</v>
      </c>
    </row>
  </sheetData>
  <autoFilter ref="A16:H16"/>
  <mergeCells count="5">
    <mergeCell ref="B15:G15"/>
    <mergeCell ref="A1:G1"/>
    <mergeCell ref="A2:G2"/>
    <mergeCell ref="A3:G3"/>
    <mergeCell ref="B4:G4"/>
  </mergeCells>
  <printOptions horizontalCentered="1"/>
  <pageMargins left="0.55118110236220474" right="0.55118110236220474" top="0.74803149606299213" bottom="1.5748031496062993" header="0.51181102362204722" footer="1.1811023622047245"/>
  <pageSetup paperSize="9" scale="93" firstPageNumber="2" orientation="portrait" blackAndWhite="1" useFirstPageNumber="1" r:id="rId1"/>
  <headerFooter alignWithMargins="0">
    <oddHeader xml:space="preserve">&amp;C   </oddHeader>
    <oddFooter>&amp;C&amp;"Times New Roman,Bold"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syncVertical="1" syncRef="A22" transitionEvaluation="1">
    <tabColor rgb="FF92D050"/>
  </sheetPr>
  <dimension ref="A1:I27"/>
  <sheetViews>
    <sheetView view="pageBreakPreview" topLeftCell="A22" zoomScaleNormal="85" zoomScaleSheetLayoutView="100" workbookViewId="0">
      <selection activeCell="A28" sqref="A28:XFD38"/>
    </sheetView>
  </sheetViews>
  <sheetFormatPr defaultColWidth="11" defaultRowHeight="13.2"/>
  <cols>
    <col min="1" max="1" width="4.88671875" style="396" customWidth="1"/>
    <col min="2" max="2" width="8.109375" style="98" customWidth="1"/>
    <col min="3" max="3" width="34.5546875" style="45" customWidth="1"/>
    <col min="4" max="4" width="6.6640625" style="51" customWidth="1"/>
    <col min="5" max="5" width="9.5546875" style="51" customWidth="1"/>
    <col min="6" max="6" width="9.5546875" style="45" customWidth="1"/>
    <col min="7" max="7" width="8.6640625" style="45" customWidth="1"/>
    <col min="8" max="8" width="3.5546875" style="45" customWidth="1"/>
    <col min="9" max="9" width="11.5546875" style="99" bestFit="1" customWidth="1"/>
    <col min="10" max="16384" width="11" style="45"/>
  </cols>
  <sheetData>
    <row r="1" spans="1:9" ht="14.1" customHeight="1">
      <c r="A1" s="439" t="s">
        <v>213</v>
      </c>
      <c r="B1" s="439"/>
      <c r="C1" s="439"/>
      <c r="D1" s="439"/>
      <c r="E1" s="439"/>
      <c r="F1" s="439"/>
      <c r="G1" s="439"/>
      <c r="H1" s="395"/>
    </row>
    <row r="2" spans="1:9" ht="14.1" customHeight="1">
      <c r="A2" s="439" t="s">
        <v>214</v>
      </c>
      <c r="B2" s="439"/>
      <c r="C2" s="439"/>
      <c r="D2" s="439"/>
      <c r="E2" s="439"/>
      <c r="F2" s="439"/>
      <c r="G2" s="439"/>
      <c r="H2" s="395"/>
    </row>
    <row r="3" spans="1:9" ht="30.6" customHeight="1">
      <c r="A3" s="435" t="s">
        <v>225</v>
      </c>
      <c r="B3" s="435"/>
      <c r="C3" s="435"/>
      <c r="D3" s="435"/>
      <c r="E3" s="435"/>
      <c r="F3" s="435"/>
      <c r="G3" s="435"/>
      <c r="H3" s="365"/>
    </row>
    <row r="4" spans="1:9" ht="13.8">
      <c r="A4" s="15"/>
      <c r="B4" s="436"/>
      <c r="C4" s="436"/>
      <c r="D4" s="436"/>
      <c r="E4" s="436"/>
      <c r="F4" s="436"/>
      <c r="G4" s="436"/>
      <c r="H4" s="394"/>
    </row>
    <row r="5" spans="1:9" ht="14.1" customHeight="1">
      <c r="A5" s="15"/>
      <c r="B5" s="11"/>
      <c r="C5" s="11"/>
      <c r="D5" s="16"/>
      <c r="E5" s="17" t="s">
        <v>7</v>
      </c>
      <c r="F5" s="17" t="s">
        <v>8</v>
      </c>
      <c r="G5" s="17" t="s">
        <v>77</v>
      </c>
      <c r="H5" s="14"/>
    </row>
    <row r="6" spans="1:9" ht="16.95" customHeight="1">
      <c r="A6" s="15"/>
      <c r="B6" s="22" t="s">
        <v>220</v>
      </c>
      <c r="C6" s="11" t="s">
        <v>10</v>
      </c>
      <c r="D6" s="19" t="s">
        <v>37</v>
      </c>
      <c r="E6" s="13">
        <v>174714</v>
      </c>
      <c r="F6" s="398">
        <v>0</v>
      </c>
      <c r="G6" s="13">
        <f>SUM(E6:F6)</f>
        <v>174714</v>
      </c>
      <c r="H6" s="13"/>
    </row>
    <row r="7" spans="1:9" ht="16.95" customHeight="1">
      <c r="A7" s="15"/>
      <c r="B7" s="22" t="s">
        <v>187</v>
      </c>
      <c r="C7" s="11" t="s">
        <v>188</v>
      </c>
      <c r="D7" s="19" t="s">
        <v>37</v>
      </c>
      <c r="E7" s="13">
        <v>340</v>
      </c>
      <c r="F7" s="398">
        <v>0</v>
      </c>
      <c r="G7" s="13">
        <f>SUM(E7:F7)</f>
        <v>340</v>
      </c>
      <c r="H7" s="13"/>
    </row>
    <row r="8" spans="1:9" ht="14.1" customHeight="1">
      <c r="A8" s="15"/>
      <c r="B8" s="18" t="s">
        <v>184</v>
      </c>
      <c r="C8" s="20" t="s">
        <v>12</v>
      </c>
      <c r="D8" s="21"/>
      <c r="E8" s="14"/>
      <c r="F8" s="399"/>
      <c r="G8" s="14"/>
      <c r="H8" s="14"/>
    </row>
    <row r="9" spans="1:9" ht="14.1" customHeight="1">
      <c r="A9" s="15"/>
      <c r="B9" s="18"/>
      <c r="C9" s="20" t="s">
        <v>74</v>
      </c>
      <c r="D9" s="21" t="s">
        <v>37</v>
      </c>
      <c r="E9" s="14">
        <f>G24</f>
        <v>30000</v>
      </c>
      <c r="F9" s="400">
        <v>0</v>
      </c>
      <c r="G9" s="14">
        <f>SUM(E9:F9)</f>
        <v>30000</v>
      </c>
      <c r="H9" s="14"/>
    </row>
    <row r="10" spans="1:9" ht="14.1" customHeight="1">
      <c r="A10" s="15"/>
      <c r="B10" s="22" t="s">
        <v>36</v>
      </c>
      <c r="C10" s="11" t="s">
        <v>186</v>
      </c>
      <c r="D10" s="23" t="s">
        <v>37</v>
      </c>
      <c r="E10" s="24">
        <f>SUM(E6:E9)</f>
        <v>205054</v>
      </c>
      <c r="F10" s="401">
        <f>SUM(F6:F9)</f>
        <v>0</v>
      </c>
      <c r="G10" s="24">
        <f>SUM(E10:F10)</f>
        <v>205054</v>
      </c>
      <c r="H10" s="13"/>
    </row>
    <row r="11" spans="1:9" ht="14.1" customHeight="1">
      <c r="A11" s="15"/>
      <c r="B11" s="18"/>
      <c r="C11" s="11"/>
      <c r="D11" s="12"/>
      <c r="E11" s="12"/>
      <c r="F11" s="19"/>
      <c r="G11" s="12"/>
      <c r="H11" s="12"/>
    </row>
    <row r="12" spans="1:9" ht="12.75" customHeight="1">
      <c r="A12" s="15"/>
      <c r="B12" s="22" t="s">
        <v>185</v>
      </c>
      <c r="C12" s="11" t="s">
        <v>20</v>
      </c>
      <c r="D12" s="11"/>
      <c r="E12" s="11"/>
      <c r="F12" s="25"/>
      <c r="G12" s="11"/>
      <c r="H12" s="11"/>
      <c r="I12" s="423"/>
    </row>
    <row r="13" spans="1:9" s="1" customFormat="1">
      <c r="A13" s="13"/>
      <c r="B13" s="236"/>
      <c r="C13" s="236"/>
      <c r="D13" s="236"/>
      <c r="E13" s="236"/>
      <c r="F13" s="236"/>
      <c r="G13" s="236"/>
      <c r="H13" s="236"/>
    </row>
    <row r="14" spans="1:9" s="1" customFormat="1" ht="13.8" thickBot="1">
      <c r="A14" s="26"/>
      <c r="B14" s="437" t="s">
        <v>68</v>
      </c>
      <c r="C14" s="437"/>
      <c r="D14" s="437"/>
      <c r="E14" s="437"/>
      <c r="F14" s="437"/>
      <c r="G14" s="437"/>
      <c r="H14" s="236"/>
    </row>
    <row r="15" spans="1:9" s="1" customFormat="1" ht="15" customHeight="1" thickTop="1" thickBot="1">
      <c r="A15" s="26"/>
      <c r="B15" s="120"/>
      <c r="C15" s="120" t="s">
        <v>21</v>
      </c>
      <c r="D15" s="120"/>
      <c r="E15" s="120"/>
      <c r="F15" s="120"/>
      <c r="G15" s="27" t="s">
        <v>77</v>
      </c>
      <c r="H15" s="14"/>
    </row>
    <row r="16" spans="1:9" s="59" customFormat="1" ht="14.85" customHeight="1" thickTop="1">
      <c r="A16" s="402"/>
      <c r="B16" s="46"/>
      <c r="C16" s="344" t="s">
        <v>40</v>
      </c>
      <c r="D16" s="49"/>
      <c r="E16" s="280"/>
      <c r="F16" s="280"/>
      <c r="G16" s="49"/>
      <c r="H16" s="49"/>
    </row>
    <row r="17" spans="1:8" s="59" customFormat="1" ht="14.85" customHeight="1">
      <c r="A17" s="402" t="s">
        <v>41</v>
      </c>
      <c r="B17" s="50">
        <v>2220</v>
      </c>
      <c r="C17" s="344" t="s">
        <v>215</v>
      </c>
      <c r="D17" s="64"/>
      <c r="E17" s="280"/>
      <c r="F17" s="280"/>
      <c r="G17" s="64"/>
      <c r="H17" s="64"/>
    </row>
    <row r="18" spans="1:8" s="59" customFormat="1" ht="14.85" customHeight="1">
      <c r="A18" s="402"/>
      <c r="B18" s="46">
        <v>60</v>
      </c>
      <c r="C18" s="343" t="s">
        <v>216</v>
      </c>
      <c r="D18" s="64"/>
      <c r="E18" s="280"/>
      <c r="F18" s="280"/>
      <c r="G18" s="64"/>
      <c r="H18" s="64"/>
    </row>
    <row r="19" spans="1:8" s="59" customFormat="1" ht="14.1" customHeight="1">
      <c r="A19" s="402"/>
      <c r="B19" s="410">
        <v>60.100999999999999</v>
      </c>
      <c r="C19" s="343" t="s">
        <v>217</v>
      </c>
      <c r="D19" s="403"/>
      <c r="E19" s="122"/>
      <c r="F19" s="123"/>
      <c r="G19" s="403"/>
      <c r="H19" s="403"/>
    </row>
    <row r="20" spans="1:8" s="59" customFormat="1" ht="14.1" customHeight="1">
      <c r="A20" s="402"/>
      <c r="B20" s="67" t="s">
        <v>218</v>
      </c>
      <c r="C20" s="404" t="s">
        <v>226</v>
      </c>
      <c r="D20" s="123"/>
      <c r="E20" s="122">
        <v>30000</v>
      </c>
      <c r="F20" s="123"/>
      <c r="G20" s="122">
        <f>SUM(E20:F20)</f>
        <v>30000</v>
      </c>
      <c r="H20" s="122"/>
    </row>
    <row r="21" spans="1:8" s="59" customFormat="1" ht="14.1" customHeight="1">
      <c r="A21" s="402" t="s">
        <v>36</v>
      </c>
      <c r="B21" s="410">
        <v>60.100999999999999</v>
      </c>
      <c r="C21" s="343" t="s">
        <v>217</v>
      </c>
      <c r="D21" s="403"/>
      <c r="E21" s="124">
        <f>SUM(E20:E20)</f>
        <v>30000</v>
      </c>
      <c r="F21" s="411">
        <f t="shared" ref="F21:G21" si="0">SUM(F20:F20)</f>
        <v>0</v>
      </c>
      <c r="G21" s="124">
        <f t="shared" si="0"/>
        <v>30000</v>
      </c>
      <c r="H21" s="403"/>
    </row>
    <row r="22" spans="1:8" ht="15.75" customHeight="1">
      <c r="A22" s="402" t="s">
        <v>36</v>
      </c>
      <c r="B22" s="46">
        <v>60</v>
      </c>
      <c r="C22" s="343" t="s">
        <v>216</v>
      </c>
      <c r="E22" s="291">
        <f>E21</f>
        <v>30000</v>
      </c>
      <c r="F22" s="413">
        <f t="shared" ref="F22:G24" si="1">F21</f>
        <v>0</v>
      </c>
      <c r="G22" s="291">
        <f t="shared" si="1"/>
        <v>30000</v>
      </c>
    </row>
    <row r="23" spans="1:8" ht="12.75" customHeight="1">
      <c r="A23" s="343" t="s">
        <v>36</v>
      </c>
      <c r="B23" s="50">
        <v>2220</v>
      </c>
      <c r="C23" s="344" t="s">
        <v>215</v>
      </c>
      <c r="E23" s="291">
        <f>E22</f>
        <v>30000</v>
      </c>
      <c r="F23" s="413">
        <f t="shared" si="1"/>
        <v>0</v>
      </c>
      <c r="G23" s="291">
        <f t="shared" si="1"/>
        <v>30000</v>
      </c>
    </row>
    <row r="24" spans="1:8" ht="12.75" customHeight="1">
      <c r="A24" s="405" t="s">
        <v>36</v>
      </c>
      <c r="B24" s="407"/>
      <c r="C24" s="406" t="s">
        <v>40</v>
      </c>
      <c r="E24" s="291">
        <f>E23</f>
        <v>30000</v>
      </c>
      <c r="F24" s="413">
        <f t="shared" si="1"/>
        <v>0</v>
      </c>
      <c r="G24" s="291">
        <f t="shared" si="1"/>
        <v>30000</v>
      </c>
    </row>
    <row r="25" spans="1:8" ht="12.75" customHeight="1">
      <c r="A25" s="408" t="s">
        <v>36</v>
      </c>
      <c r="B25" s="86"/>
      <c r="C25" s="409" t="s">
        <v>37</v>
      </c>
      <c r="E25" s="119">
        <f t="shared" ref="E25" si="2">E24</f>
        <v>30000</v>
      </c>
      <c r="F25" s="412">
        <f t="shared" ref="F25:G25" si="3">F24</f>
        <v>0</v>
      </c>
      <c r="G25" s="119">
        <f t="shared" si="3"/>
        <v>30000</v>
      </c>
    </row>
    <row r="26" spans="1:8" ht="12.75" customHeight="1"/>
    <row r="27" spans="1:8" ht="12.75" customHeight="1"/>
  </sheetData>
  <autoFilter ref="A15:I15"/>
  <mergeCells count="5">
    <mergeCell ref="B14:G14"/>
    <mergeCell ref="A1:G1"/>
    <mergeCell ref="A2:G2"/>
    <mergeCell ref="A3:G3"/>
    <mergeCell ref="B4:G4"/>
  </mergeCells>
  <printOptions horizontalCentered="1"/>
  <pageMargins left="0.98425196850393704" right="0.98425196850393704" top="0.78740157480314965" bottom="3.9370078740157481" header="0.51181102362204722" footer="3.3464566929133861"/>
  <pageSetup paperSize="9" scale="93" firstPageNumber="26" orientation="portrait" blackAndWhite="1" useFirstPageNumber="1" r:id="rId1"/>
  <headerFooter alignWithMargins="0">
    <oddHeader xml:space="preserve">&amp;C   </oddHeader>
    <oddFooter>&amp;C&amp;"Times New Roman,Bold"3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syncVertical="1" syncRef="A34" transitionEvaluation="1" codeName="Sheet25">
    <tabColor rgb="FF92D050"/>
  </sheetPr>
  <dimension ref="A1:H45"/>
  <sheetViews>
    <sheetView view="pageBreakPreview" topLeftCell="A34" zoomScaleNormal="70" zoomScaleSheetLayoutView="100" workbookViewId="0">
      <selection activeCell="A47" sqref="A47:XFD52"/>
    </sheetView>
  </sheetViews>
  <sheetFormatPr defaultColWidth="11" defaultRowHeight="13.2"/>
  <cols>
    <col min="1" max="1" width="5.6640625" style="342" customWidth="1"/>
    <col min="2" max="2" width="7.6640625" style="52" customWidth="1"/>
    <col min="3" max="3" width="34.5546875" style="299" customWidth="1"/>
    <col min="4" max="4" width="7.6640625" style="51" customWidth="1"/>
    <col min="5" max="5" width="9.5546875" style="51" customWidth="1"/>
    <col min="6" max="6" width="9.5546875" style="45" customWidth="1"/>
    <col min="7" max="7" width="8.33203125" style="45" customWidth="1"/>
    <col min="8" max="8" width="3.33203125" style="45" customWidth="1"/>
    <col min="9" max="9" width="12.109375" style="45" customWidth="1"/>
    <col min="10" max="16384" width="11" style="45"/>
  </cols>
  <sheetData>
    <row r="1" spans="1:8">
      <c r="A1" s="434" t="s">
        <v>54</v>
      </c>
      <c r="B1" s="434"/>
      <c r="C1" s="434"/>
      <c r="D1" s="434"/>
      <c r="E1" s="434"/>
      <c r="F1" s="434"/>
      <c r="G1" s="434"/>
      <c r="H1" s="368"/>
    </row>
    <row r="2" spans="1:8">
      <c r="A2" s="439" t="s">
        <v>161</v>
      </c>
      <c r="B2" s="439"/>
      <c r="C2" s="439"/>
      <c r="D2" s="439"/>
      <c r="E2" s="439"/>
      <c r="F2" s="439"/>
      <c r="G2" s="439"/>
      <c r="H2" s="370"/>
    </row>
    <row r="3" spans="1:8" ht="32.4" customHeight="1">
      <c r="A3" s="435" t="s">
        <v>227</v>
      </c>
      <c r="B3" s="435"/>
      <c r="C3" s="435"/>
      <c r="D3" s="435"/>
      <c r="E3" s="435"/>
      <c r="F3" s="435"/>
      <c r="G3" s="435"/>
      <c r="H3" s="365"/>
    </row>
    <row r="4" spans="1:8" ht="13.8">
      <c r="A4" s="15"/>
      <c r="B4" s="265"/>
      <c r="C4" s="265"/>
      <c r="D4" s="265"/>
      <c r="E4" s="265"/>
      <c r="F4" s="265"/>
      <c r="G4" s="265"/>
      <c r="H4" s="366"/>
    </row>
    <row r="5" spans="1:8">
      <c r="A5" s="15"/>
      <c r="B5" s="11"/>
      <c r="C5" s="11"/>
      <c r="D5" s="16"/>
      <c r="E5" s="17" t="s">
        <v>7</v>
      </c>
      <c r="F5" s="17" t="s">
        <v>8</v>
      </c>
      <c r="G5" s="17" t="s">
        <v>77</v>
      </c>
      <c r="H5" s="14"/>
    </row>
    <row r="6" spans="1:8">
      <c r="A6" s="15"/>
      <c r="B6" s="22" t="s">
        <v>220</v>
      </c>
      <c r="C6" s="11" t="s">
        <v>10</v>
      </c>
      <c r="D6" s="19" t="s">
        <v>37</v>
      </c>
      <c r="E6" s="13">
        <v>2864876</v>
      </c>
      <c r="F6" s="13">
        <v>830954</v>
      </c>
      <c r="G6" s="13">
        <f>SUM(E6:F6)</f>
        <v>3695830</v>
      </c>
      <c r="H6" s="13"/>
    </row>
    <row r="7" spans="1:8">
      <c r="A7" s="15"/>
      <c r="B7" s="22" t="s">
        <v>187</v>
      </c>
      <c r="C7" s="11" t="s">
        <v>188</v>
      </c>
      <c r="D7" s="19" t="s">
        <v>37</v>
      </c>
      <c r="E7" s="13">
        <v>189912</v>
      </c>
      <c r="F7" s="13">
        <v>31676</v>
      </c>
      <c r="G7" s="13">
        <f t="shared" ref="G7:G8" si="0">SUM(E7:F7)</f>
        <v>221588</v>
      </c>
      <c r="H7" s="13"/>
    </row>
    <row r="8" spans="1:8">
      <c r="A8" s="15"/>
      <c r="B8" s="22" t="s">
        <v>184</v>
      </c>
      <c r="C8" s="11" t="s">
        <v>183</v>
      </c>
      <c r="D8" s="19" t="s">
        <v>37</v>
      </c>
      <c r="E8" s="237">
        <v>0</v>
      </c>
      <c r="F8" s="13">
        <v>786600</v>
      </c>
      <c r="G8" s="13">
        <f t="shared" si="0"/>
        <v>786600</v>
      </c>
      <c r="H8" s="13"/>
    </row>
    <row r="9" spans="1:8" ht="13.2" customHeight="1">
      <c r="A9" s="15"/>
      <c r="B9" s="18" t="s">
        <v>185</v>
      </c>
      <c r="C9" s="20" t="s">
        <v>12</v>
      </c>
      <c r="D9" s="21"/>
      <c r="E9" s="14"/>
      <c r="F9" s="14"/>
      <c r="G9" s="14"/>
      <c r="H9" s="14"/>
    </row>
    <row r="10" spans="1:8">
      <c r="A10" s="15"/>
      <c r="B10" s="18"/>
      <c r="C10" s="20" t="s">
        <v>74</v>
      </c>
      <c r="D10" s="21" t="s">
        <v>37</v>
      </c>
      <c r="E10" s="243">
        <f>G26</f>
        <v>170000</v>
      </c>
      <c r="F10" s="235">
        <f>G39</f>
        <v>140000</v>
      </c>
      <c r="G10" s="14">
        <f>SUM(E10:F10)</f>
        <v>310000</v>
      </c>
      <c r="H10" s="14"/>
    </row>
    <row r="11" spans="1:8">
      <c r="A11" s="15"/>
      <c r="B11" s="22" t="s">
        <v>36</v>
      </c>
      <c r="C11" s="11" t="s">
        <v>186</v>
      </c>
      <c r="D11" s="23" t="s">
        <v>37</v>
      </c>
      <c r="E11" s="24">
        <f>SUM(E6:E10)</f>
        <v>3224788</v>
      </c>
      <c r="F11" s="24">
        <f>SUM(F6:F10)</f>
        <v>1789230</v>
      </c>
      <c r="G11" s="24">
        <f>SUM(E11:F11)</f>
        <v>5014018</v>
      </c>
      <c r="H11" s="13"/>
    </row>
    <row r="12" spans="1:8">
      <c r="A12" s="15"/>
      <c r="B12" s="18"/>
      <c r="C12" s="11"/>
      <c r="D12" s="12"/>
      <c r="E12" s="12"/>
      <c r="F12" s="19"/>
      <c r="G12" s="12"/>
      <c r="H12" s="12"/>
    </row>
    <row r="13" spans="1:8">
      <c r="A13" s="15"/>
      <c r="B13" s="18" t="s">
        <v>189</v>
      </c>
      <c r="C13" s="11" t="s">
        <v>20</v>
      </c>
      <c r="D13" s="11"/>
      <c r="E13" s="11"/>
      <c r="F13" s="25"/>
      <c r="G13" s="11"/>
      <c r="H13" s="11"/>
    </row>
    <row r="14" spans="1:8" s="1" customFormat="1">
      <c r="A14" s="13"/>
      <c r="B14" s="236"/>
      <c r="C14" s="236"/>
      <c r="D14" s="236"/>
      <c r="E14" s="236"/>
      <c r="F14" s="236"/>
      <c r="G14" s="236"/>
      <c r="H14" s="236"/>
    </row>
    <row r="15" spans="1:8" s="1" customFormat="1" ht="13.8" thickBot="1">
      <c r="A15" s="26"/>
      <c r="B15" s="367"/>
      <c r="C15" s="367"/>
      <c r="D15" s="367"/>
      <c r="E15" s="367"/>
      <c r="F15" s="367"/>
      <c r="G15" s="367" t="s">
        <v>68</v>
      </c>
      <c r="H15" s="236"/>
    </row>
    <row r="16" spans="1:8" s="1" customFormat="1" ht="14.4" thickTop="1" thickBot="1">
      <c r="A16" s="26"/>
      <c r="B16" s="120"/>
      <c r="C16" s="120" t="s">
        <v>21</v>
      </c>
      <c r="D16" s="120"/>
      <c r="E16" s="120"/>
      <c r="F16" s="120"/>
      <c r="G16" s="27" t="s">
        <v>77</v>
      </c>
      <c r="H16" s="14"/>
    </row>
    <row r="17" spans="1:8" ht="13.5" customHeight="1" thickTop="1">
      <c r="C17" s="71" t="s">
        <v>40</v>
      </c>
      <c r="D17" s="49"/>
      <c r="E17" s="280"/>
      <c r="F17" s="280"/>
      <c r="G17" s="49"/>
      <c r="H17" s="49"/>
    </row>
    <row r="18" spans="1:8">
      <c r="A18" s="369" t="s">
        <v>41</v>
      </c>
      <c r="B18" s="50">
        <v>2801</v>
      </c>
      <c r="C18" s="344" t="s">
        <v>153</v>
      </c>
    </row>
    <row r="19" spans="1:8">
      <c r="A19" s="369"/>
      <c r="B19" s="62">
        <v>1</v>
      </c>
      <c r="C19" s="343" t="s">
        <v>174</v>
      </c>
    </row>
    <row r="20" spans="1:8">
      <c r="A20" s="369"/>
      <c r="B20" s="300">
        <v>1.101</v>
      </c>
      <c r="C20" s="344" t="s">
        <v>175</v>
      </c>
    </row>
    <row r="21" spans="1:8">
      <c r="A21" s="369"/>
      <c r="B21" s="46">
        <v>45</v>
      </c>
      <c r="C21" s="341" t="s">
        <v>14</v>
      </c>
      <c r="F21" s="51"/>
      <c r="G21" s="51"/>
      <c r="H21" s="51"/>
    </row>
    <row r="22" spans="1:8" s="107" customFormat="1" ht="15" customHeight="1">
      <c r="A22" s="353"/>
      <c r="B22" s="355" t="s">
        <v>176</v>
      </c>
      <c r="C22" s="354" t="s">
        <v>177</v>
      </c>
      <c r="D22" s="267"/>
      <c r="E22" s="390">
        <v>170000</v>
      </c>
      <c r="F22" s="391">
        <v>0</v>
      </c>
      <c r="G22" s="391">
        <f>SUM(E22:F22)</f>
        <v>170000</v>
      </c>
      <c r="H22" s="107" t="s">
        <v>109</v>
      </c>
    </row>
    <row r="23" spans="1:8">
      <c r="A23" s="369" t="s">
        <v>36</v>
      </c>
      <c r="B23" s="300">
        <v>1.101</v>
      </c>
      <c r="C23" s="344" t="s">
        <v>175</v>
      </c>
      <c r="E23" s="119">
        <f t="shared" ref="E23" si="1">E22</f>
        <v>170000</v>
      </c>
      <c r="F23" s="388">
        <f>F22</f>
        <v>0</v>
      </c>
      <c r="G23" s="388">
        <f>G22</f>
        <v>170000</v>
      </c>
    </row>
    <row r="24" spans="1:8">
      <c r="A24" s="369" t="s">
        <v>36</v>
      </c>
      <c r="B24" s="62">
        <v>1</v>
      </c>
      <c r="C24" s="343" t="s">
        <v>174</v>
      </c>
      <c r="E24" s="291">
        <f>E23</f>
        <v>170000</v>
      </c>
      <c r="F24" s="291">
        <f t="shared" ref="F24:G26" si="2">F23</f>
        <v>0</v>
      </c>
      <c r="G24" s="291">
        <f t="shared" si="2"/>
        <v>170000</v>
      </c>
    </row>
    <row r="25" spans="1:8">
      <c r="A25" s="369" t="s">
        <v>36</v>
      </c>
      <c r="B25" s="50">
        <v>2801</v>
      </c>
      <c r="C25" s="344" t="s">
        <v>153</v>
      </c>
      <c r="D25" s="119"/>
      <c r="E25" s="119">
        <f>E24</f>
        <v>170000</v>
      </c>
      <c r="F25" s="119">
        <f t="shared" si="2"/>
        <v>0</v>
      </c>
      <c r="G25" s="119">
        <f t="shared" si="2"/>
        <v>170000</v>
      </c>
    </row>
    <row r="26" spans="1:8">
      <c r="A26" s="57" t="s">
        <v>36</v>
      </c>
      <c r="B26" s="66"/>
      <c r="C26" s="58" t="s">
        <v>40</v>
      </c>
      <c r="D26" s="119"/>
      <c r="E26" s="119">
        <f>E25</f>
        <v>170000</v>
      </c>
      <c r="F26" s="119">
        <f t="shared" si="2"/>
        <v>0</v>
      </c>
      <c r="G26" s="119">
        <f t="shared" si="2"/>
        <v>170000</v>
      </c>
    </row>
    <row r="27" spans="1:8">
      <c r="A27" s="369"/>
      <c r="B27" s="46"/>
      <c r="C27" s="344"/>
    </row>
    <row r="28" spans="1:8">
      <c r="A28" s="369"/>
      <c r="B28" s="46"/>
      <c r="C28" s="344" t="s">
        <v>13</v>
      </c>
    </row>
    <row r="29" spans="1:8">
      <c r="A29" s="369" t="s">
        <v>41</v>
      </c>
      <c r="B29" s="50">
        <v>4801</v>
      </c>
      <c r="C29" s="344" t="s">
        <v>51</v>
      </c>
    </row>
    <row r="30" spans="1:8">
      <c r="A30" s="369"/>
      <c r="B30" s="62">
        <v>5</v>
      </c>
      <c r="C30" s="343" t="s">
        <v>29</v>
      </c>
    </row>
    <row r="31" spans="1:8">
      <c r="A31" s="369"/>
      <c r="B31" s="63">
        <v>5.8</v>
      </c>
      <c r="C31" s="344" t="s">
        <v>17</v>
      </c>
    </row>
    <row r="32" spans="1:8" ht="26.4">
      <c r="A32" s="369"/>
      <c r="B32" s="46">
        <v>96</v>
      </c>
      <c r="C32" s="343" t="s">
        <v>155</v>
      </c>
    </row>
    <row r="33" spans="1:8" s="107" customFormat="1" ht="14.4" customHeight="1">
      <c r="A33" s="353"/>
      <c r="B33" s="364" t="s">
        <v>156</v>
      </c>
      <c r="C33" s="350" t="s">
        <v>154</v>
      </c>
      <c r="D33" s="267"/>
      <c r="E33" s="390">
        <v>140000</v>
      </c>
      <c r="F33" s="391"/>
      <c r="G33" s="391">
        <f>SUM(E33:F33)</f>
        <v>140000</v>
      </c>
      <c r="H33" s="107" t="s">
        <v>110</v>
      </c>
    </row>
    <row r="34" spans="1:8" ht="26.4">
      <c r="A34" s="369" t="s">
        <v>36</v>
      </c>
      <c r="B34" s="46">
        <v>96</v>
      </c>
      <c r="C34" s="343" t="s">
        <v>155</v>
      </c>
      <c r="E34" s="119">
        <f t="shared" ref="E34:G34" si="3">E33</f>
        <v>140000</v>
      </c>
      <c r="F34" s="388">
        <f t="shared" si="3"/>
        <v>0</v>
      </c>
      <c r="G34" s="388">
        <f t="shared" si="3"/>
        <v>140000</v>
      </c>
    </row>
    <row r="35" spans="1:8">
      <c r="A35" s="369" t="s">
        <v>36</v>
      </c>
      <c r="B35" s="63">
        <v>5.8</v>
      </c>
      <c r="C35" s="344" t="s">
        <v>17</v>
      </c>
      <c r="E35" s="119">
        <f>E33</f>
        <v>140000</v>
      </c>
      <c r="F35" s="119">
        <f t="shared" ref="F35:G35" si="4">F33</f>
        <v>0</v>
      </c>
      <c r="G35" s="119">
        <f t="shared" si="4"/>
        <v>140000</v>
      </c>
    </row>
    <row r="36" spans="1:8">
      <c r="A36" s="369" t="s">
        <v>36</v>
      </c>
      <c r="B36" s="301">
        <v>5</v>
      </c>
      <c r="C36" s="343" t="s">
        <v>29</v>
      </c>
      <c r="E36" s="119">
        <f t="shared" ref="E36" si="5">E35</f>
        <v>140000</v>
      </c>
      <c r="F36" s="119">
        <f t="shared" ref="F36:G36" si="6">F35</f>
        <v>0</v>
      </c>
      <c r="G36" s="119">
        <f t="shared" si="6"/>
        <v>140000</v>
      </c>
    </row>
    <row r="37" spans="1:8">
      <c r="A37" s="369"/>
      <c r="B37" s="301"/>
      <c r="C37" s="343"/>
    </row>
    <row r="38" spans="1:8">
      <c r="A38" s="342" t="s">
        <v>36</v>
      </c>
      <c r="B38" s="50">
        <v>4801</v>
      </c>
      <c r="C38" s="344" t="s">
        <v>51</v>
      </c>
      <c r="D38" s="119"/>
      <c r="E38" s="119">
        <f>E36</f>
        <v>140000</v>
      </c>
      <c r="F38" s="119">
        <f t="shared" ref="F38:G38" si="7">F36</f>
        <v>0</v>
      </c>
      <c r="G38" s="119">
        <f t="shared" si="7"/>
        <v>140000</v>
      </c>
    </row>
    <row r="39" spans="1:8">
      <c r="A39" s="57" t="s">
        <v>36</v>
      </c>
      <c r="B39" s="66"/>
      <c r="C39" s="58" t="s">
        <v>13</v>
      </c>
      <c r="D39" s="119"/>
      <c r="E39" s="119">
        <f t="shared" ref="E39:G39" si="8">E38</f>
        <v>140000</v>
      </c>
      <c r="F39" s="119">
        <f t="shared" si="8"/>
        <v>0</v>
      </c>
      <c r="G39" s="119">
        <f t="shared" si="8"/>
        <v>140000</v>
      </c>
    </row>
    <row r="40" spans="1:8">
      <c r="A40" s="57" t="s">
        <v>36</v>
      </c>
      <c r="B40" s="66"/>
      <c r="C40" s="58" t="s">
        <v>37</v>
      </c>
      <c r="D40" s="119"/>
      <c r="E40" s="119">
        <f>E39+E26</f>
        <v>310000</v>
      </c>
      <c r="F40" s="119">
        <f t="shared" ref="F40:G40" si="9">F39+F26</f>
        <v>0</v>
      </c>
      <c r="G40" s="119">
        <f t="shared" si="9"/>
        <v>310000</v>
      </c>
    </row>
    <row r="42" spans="1:8">
      <c r="A42" s="68" t="s">
        <v>111</v>
      </c>
      <c r="B42" s="292"/>
      <c r="C42" s="56"/>
      <c r="D42" s="61"/>
      <c r="E42" s="61"/>
      <c r="F42" s="56"/>
      <c r="G42" s="56"/>
    </row>
    <row r="43" spans="1:8">
      <c r="A43" s="348" t="s">
        <v>109</v>
      </c>
      <c r="B43" s="68" t="s">
        <v>175</v>
      </c>
      <c r="C43" s="56"/>
      <c r="D43" s="61"/>
      <c r="E43" s="61"/>
      <c r="F43" s="56"/>
      <c r="G43" s="56"/>
    </row>
    <row r="44" spans="1:8" ht="40.950000000000003" customHeight="1">
      <c r="A44" s="348" t="s">
        <v>110</v>
      </c>
      <c r="B44" s="433" t="s">
        <v>203</v>
      </c>
      <c r="C44" s="433"/>
      <c r="D44" s="433"/>
      <c r="E44" s="433"/>
      <c r="F44" s="433"/>
      <c r="G44" s="433"/>
    </row>
    <row r="45" spans="1:8">
      <c r="A45" s="269" t="s">
        <v>115</v>
      </c>
      <c r="B45" s="68" t="s">
        <v>204</v>
      </c>
      <c r="C45" s="384"/>
      <c r="D45" s="117"/>
      <c r="E45" s="117"/>
      <c r="F45" s="384"/>
      <c r="G45" s="384"/>
    </row>
  </sheetData>
  <autoFilter ref="A16:H17"/>
  <mergeCells count="4">
    <mergeCell ref="A1:G1"/>
    <mergeCell ref="A2:G2"/>
    <mergeCell ref="A3:G3"/>
    <mergeCell ref="B44:G44"/>
  </mergeCells>
  <printOptions horizontalCentered="1"/>
  <pageMargins left="0.55118110236220474" right="0.55118110236220474" top="0.74803149606299213" bottom="1.5748031496062993" header="0.51181102362204722" footer="1.1811023622047245"/>
  <pageSetup paperSize="9" scale="93" firstPageNumber="4" orientation="portrait" blackAndWhite="1" useFirstPageNumber="1" r:id="rId1"/>
  <headerFooter alignWithMargins="0">
    <oddHeader xml:space="preserve">&amp;C   </oddHeader>
    <oddFooter>&amp;C&amp;"Times New Roman,Bold"&amp;P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syncVertical="1" syncRef="A19" transitionEvaluation="1" codeName="Sheet27">
    <tabColor rgb="FF92D050"/>
  </sheetPr>
  <dimension ref="A1:I32"/>
  <sheetViews>
    <sheetView view="pageBreakPreview" topLeftCell="A19" zoomScaleNormal="115" zoomScaleSheetLayoutView="100" workbookViewId="0">
      <selection activeCell="A34" sqref="A34:XFD40"/>
    </sheetView>
  </sheetViews>
  <sheetFormatPr defaultColWidth="11" defaultRowHeight="13.2"/>
  <cols>
    <col min="1" max="1" width="6.6640625" style="109" customWidth="1"/>
    <col min="2" max="2" width="8.109375" style="43" customWidth="1"/>
    <col min="3" max="3" width="35.6640625" style="41" customWidth="1"/>
    <col min="4" max="4" width="8.5546875" style="8" customWidth="1"/>
    <col min="5" max="5" width="9.44140625" style="8" customWidth="1"/>
    <col min="6" max="6" width="11.44140625" style="7" customWidth="1"/>
    <col min="7" max="7" width="8.5546875" style="7" customWidth="1"/>
    <col min="8" max="8" width="3.6640625" style="104" customWidth="1"/>
    <col min="9" max="9" width="11" style="41"/>
    <col min="10" max="16384" width="11" style="7"/>
  </cols>
  <sheetData>
    <row r="1" spans="1:9">
      <c r="A1" s="440" t="s">
        <v>55</v>
      </c>
      <c r="B1" s="440"/>
      <c r="C1" s="440"/>
      <c r="D1" s="440"/>
      <c r="E1" s="440"/>
      <c r="F1" s="440"/>
      <c r="G1" s="440"/>
      <c r="H1" s="371"/>
    </row>
    <row r="2" spans="1:9">
      <c r="A2" s="440" t="s">
        <v>56</v>
      </c>
      <c r="B2" s="440"/>
      <c r="C2" s="440"/>
      <c r="D2" s="440"/>
      <c r="E2" s="440"/>
      <c r="F2" s="440"/>
      <c r="G2" s="440"/>
      <c r="H2" s="371"/>
    </row>
    <row r="3" spans="1:9" ht="33.6" customHeight="1">
      <c r="A3" s="435" t="s">
        <v>228</v>
      </c>
      <c r="B3" s="435"/>
      <c r="C3" s="435"/>
      <c r="D3" s="435"/>
      <c r="E3" s="435"/>
      <c r="F3" s="435"/>
      <c r="G3" s="435"/>
      <c r="H3" s="365"/>
    </row>
    <row r="4" spans="1:9" ht="7.95" customHeight="1">
      <c r="A4" s="15"/>
      <c r="B4" s="265"/>
      <c r="C4" s="265"/>
      <c r="D4" s="265"/>
      <c r="E4" s="265"/>
      <c r="F4" s="265"/>
      <c r="G4" s="265"/>
      <c r="H4" s="203"/>
    </row>
    <row r="5" spans="1:9">
      <c r="A5" s="15"/>
      <c r="B5" s="11"/>
      <c r="C5" s="11"/>
      <c r="D5" s="16"/>
      <c r="E5" s="17" t="s">
        <v>7</v>
      </c>
      <c r="F5" s="17" t="s">
        <v>8</v>
      </c>
      <c r="G5" s="17" t="s">
        <v>77</v>
      </c>
      <c r="H5" s="21"/>
    </row>
    <row r="6" spans="1:9">
      <c r="A6" s="15"/>
      <c r="B6" s="22" t="s">
        <v>220</v>
      </c>
      <c r="C6" s="11" t="s">
        <v>10</v>
      </c>
      <c r="D6" s="19" t="s">
        <v>37</v>
      </c>
      <c r="E6" s="13">
        <v>2561178</v>
      </c>
      <c r="F6" s="13">
        <v>2817148</v>
      </c>
      <c r="G6" s="13">
        <f>SUM(E6:F6)</f>
        <v>5378326</v>
      </c>
      <c r="H6" s="19"/>
    </row>
    <row r="7" spans="1:9">
      <c r="A7" s="15"/>
      <c r="B7" s="22" t="s">
        <v>187</v>
      </c>
      <c r="C7" s="11" t="s">
        <v>188</v>
      </c>
      <c r="D7" s="19" t="s">
        <v>37</v>
      </c>
      <c r="E7" s="13">
        <v>13000</v>
      </c>
      <c r="F7" s="13">
        <v>703900</v>
      </c>
      <c r="G7" s="13">
        <f t="shared" ref="G7:G8" si="0">SUM(E7:F7)</f>
        <v>716900</v>
      </c>
      <c r="H7" s="19"/>
    </row>
    <row r="8" spans="1:9">
      <c r="A8" s="15"/>
      <c r="B8" s="22" t="s">
        <v>184</v>
      </c>
      <c r="C8" s="11" t="s">
        <v>183</v>
      </c>
      <c r="D8" s="19" t="s">
        <v>37</v>
      </c>
      <c r="E8" s="237">
        <v>0</v>
      </c>
      <c r="F8" s="13">
        <v>392864</v>
      </c>
      <c r="G8" s="13">
        <f t="shared" si="0"/>
        <v>392864</v>
      </c>
      <c r="H8" s="19"/>
    </row>
    <row r="9" spans="1:9">
      <c r="A9" s="15"/>
      <c r="B9" s="18" t="s">
        <v>185</v>
      </c>
      <c r="C9" s="20" t="s">
        <v>12</v>
      </c>
      <c r="D9" s="21"/>
      <c r="E9" s="14"/>
      <c r="F9" s="14"/>
      <c r="G9" s="14"/>
      <c r="H9" s="21"/>
    </row>
    <row r="10" spans="1:9">
      <c r="A10" s="15"/>
      <c r="B10" s="18"/>
      <c r="C10" s="20" t="s">
        <v>74</v>
      </c>
      <c r="D10" s="21" t="s">
        <v>37</v>
      </c>
      <c r="E10" s="243">
        <v>0</v>
      </c>
      <c r="F10" s="235">
        <f>G29</f>
        <v>140000</v>
      </c>
      <c r="G10" s="14">
        <f>SUM(E10:F10)</f>
        <v>140000</v>
      </c>
      <c r="H10" s="21"/>
    </row>
    <row r="11" spans="1:9">
      <c r="A11" s="15"/>
      <c r="B11" s="22" t="s">
        <v>36</v>
      </c>
      <c r="C11" s="11" t="s">
        <v>190</v>
      </c>
      <c r="D11" s="23" t="s">
        <v>37</v>
      </c>
      <c r="E11" s="24">
        <f>SUM(E6:E10)</f>
        <v>2574178</v>
      </c>
      <c r="F11" s="24">
        <f>SUM(F6:F10)</f>
        <v>4053912</v>
      </c>
      <c r="G11" s="24">
        <f>SUM(E11:F11)</f>
        <v>6628090</v>
      </c>
      <c r="H11" s="19"/>
    </row>
    <row r="12" spans="1:9">
      <c r="A12" s="15"/>
      <c r="B12" s="18"/>
      <c r="C12" s="11"/>
      <c r="D12" s="12"/>
      <c r="E12" s="12"/>
      <c r="F12" s="19"/>
      <c r="G12" s="12"/>
      <c r="H12" s="19"/>
    </row>
    <row r="13" spans="1:9">
      <c r="A13" s="15"/>
      <c r="B13" s="22" t="s">
        <v>189</v>
      </c>
      <c r="C13" s="11" t="s">
        <v>20</v>
      </c>
      <c r="D13" s="11"/>
      <c r="E13" s="11"/>
      <c r="F13" s="25"/>
      <c r="G13" s="11"/>
      <c r="H13" s="25"/>
    </row>
    <row r="14" spans="1:9" s="1" customFormat="1" ht="10.95" customHeight="1">
      <c r="A14" s="13"/>
      <c r="B14" s="236"/>
      <c r="C14" s="236"/>
      <c r="D14" s="236"/>
      <c r="E14" s="236"/>
      <c r="F14" s="236"/>
      <c r="G14" s="236"/>
      <c r="H14" s="204"/>
      <c r="I14" s="94"/>
    </row>
    <row r="15" spans="1:9" s="1" customFormat="1" ht="13.8" thickBot="1">
      <c r="A15" s="26"/>
      <c r="C15" s="352"/>
      <c r="D15" s="352"/>
      <c r="E15" s="352"/>
      <c r="F15" s="437" t="s">
        <v>233</v>
      </c>
      <c r="G15" s="437"/>
      <c r="H15" s="204"/>
      <c r="I15" s="94"/>
    </row>
    <row r="16" spans="1:9" s="1" customFormat="1" ht="14.4" thickTop="1" thickBot="1">
      <c r="A16" s="26"/>
      <c r="B16" s="120"/>
      <c r="C16" s="120" t="s">
        <v>21</v>
      </c>
      <c r="D16" s="120"/>
      <c r="E16" s="120"/>
      <c r="F16" s="120"/>
      <c r="G16" s="27" t="s">
        <v>77</v>
      </c>
      <c r="H16" s="21"/>
      <c r="I16" s="94"/>
    </row>
    <row r="17" spans="1:8" ht="13.8" thickTop="1">
      <c r="A17" s="340"/>
      <c r="B17" s="32"/>
      <c r="C17" s="35" t="s">
        <v>13</v>
      </c>
    </row>
    <row r="18" spans="1:8">
      <c r="A18" s="340" t="s">
        <v>41</v>
      </c>
      <c r="B18" s="34">
        <v>5054</v>
      </c>
      <c r="C18" s="35" t="s">
        <v>24</v>
      </c>
    </row>
    <row r="19" spans="1:8">
      <c r="A19" s="340"/>
      <c r="B19" s="37">
        <v>4</v>
      </c>
      <c r="C19" s="373" t="s">
        <v>69</v>
      </c>
    </row>
    <row r="20" spans="1:8">
      <c r="A20" s="340"/>
      <c r="B20" s="73">
        <v>4.3369999999999997</v>
      </c>
      <c r="C20" s="35" t="s">
        <v>52</v>
      </c>
    </row>
    <row r="21" spans="1:8">
      <c r="A21" s="340"/>
      <c r="B21" s="32">
        <v>60</v>
      </c>
      <c r="C21" s="373" t="s">
        <v>91</v>
      </c>
    </row>
    <row r="22" spans="1:8">
      <c r="A22" s="340"/>
      <c r="B22" s="113" t="s">
        <v>207</v>
      </c>
      <c r="C22" s="373" t="s">
        <v>14</v>
      </c>
    </row>
    <row r="23" spans="1:8" ht="14.4" customHeight="1">
      <c r="A23" s="340"/>
      <c r="B23" s="30" t="s">
        <v>208</v>
      </c>
      <c r="C23" s="373" t="s">
        <v>157</v>
      </c>
      <c r="E23" s="319">
        <v>140000</v>
      </c>
      <c r="F23" s="392"/>
      <c r="G23" s="392">
        <f t="shared" ref="G23" si="1">SUM(E23:F23)</f>
        <v>140000</v>
      </c>
      <c r="H23" s="379"/>
    </row>
    <row r="24" spans="1:8">
      <c r="A24" s="340" t="s">
        <v>36</v>
      </c>
      <c r="B24" s="113" t="s">
        <v>207</v>
      </c>
      <c r="C24" s="373" t="s">
        <v>14</v>
      </c>
      <c r="E24" s="319">
        <f>SUM(E23:E23)</f>
        <v>140000</v>
      </c>
      <c r="F24" s="392">
        <f>SUM(F23:F23)</f>
        <v>0</v>
      </c>
      <c r="G24" s="392">
        <f>SUM(G23:G23)</f>
        <v>140000</v>
      </c>
    </row>
    <row r="25" spans="1:8">
      <c r="A25" s="340" t="s">
        <v>36</v>
      </c>
      <c r="B25" s="32">
        <v>60</v>
      </c>
      <c r="C25" s="373" t="s">
        <v>91</v>
      </c>
      <c r="E25" s="319">
        <f>+E24</f>
        <v>140000</v>
      </c>
      <c r="F25" s="319">
        <f t="shared" ref="F25:G25" si="2">+F24</f>
        <v>0</v>
      </c>
      <c r="G25" s="319">
        <f t="shared" si="2"/>
        <v>140000</v>
      </c>
    </row>
    <row r="26" spans="1:8">
      <c r="A26" s="340" t="s">
        <v>36</v>
      </c>
      <c r="B26" s="73">
        <v>4.3369999999999997</v>
      </c>
      <c r="C26" s="35" t="s">
        <v>52</v>
      </c>
      <c r="E26" s="319">
        <f>E25</f>
        <v>140000</v>
      </c>
      <c r="F26" s="319">
        <f t="shared" ref="F26:G30" si="3">F25</f>
        <v>0</v>
      </c>
      <c r="G26" s="319">
        <f t="shared" si="3"/>
        <v>140000</v>
      </c>
    </row>
    <row r="27" spans="1:8">
      <c r="A27" s="340" t="s">
        <v>36</v>
      </c>
      <c r="B27" s="37">
        <v>4</v>
      </c>
      <c r="C27" s="373" t="s">
        <v>69</v>
      </c>
      <c r="E27" s="319">
        <f>E26</f>
        <v>140000</v>
      </c>
      <c r="F27" s="319">
        <f t="shared" si="3"/>
        <v>0</v>
      </c>
      <c r="G27" s="319">
        <f t="shared" si="3"/>
        <v>140000</v>
      </c>
    </row>
    <row r="28" spans="1:8">
      <c r="A28" s="340" t="s">
        <v>36</v>
      </c>
      <c r="B28" s="34">
        <v>5054</v>
      </c>
      <c r="C28" s="35" t="s">
        <v>24</v>
      </c>
      <c r="D28" s="319"/>
      <c r="E28" s="320">
        <f>E27</f>
        <v>140000</v>
      </c>
      <c r="F28" s="320">
        <f t="shared" si="3"/>
        <v>0</v>
      </c>
      <c r="G28" s="320">
        <f t="shared" si="3"/>
        <v>140000</v>
      </c>
    </row>
    <row r="29" spans="1:8">
      <c r="A29" s="38" t="s">
        <v>36</v>
      </c>
      <c r="B29" s="39"/>
      <c r="C29" s="40" t="s">
        <v>13</v>
      </c>
      <c r="D29" s="319"/>
      <c r="E29" s="320">
        <f>E28</f>
        <v>140000</v>
      </c>
      <c r="F29" s="320">
        <f t="shared" si="3"/>
        <v>0</v>
      </c>
      <c r="G29" s="320">
        <f t="shared" si="3"/>
        <v>140000</v>
      </c>
    </row>
    <row r="30" spans="1:8">
      <c r="A30" s="38" t="s">
        <v>36</v>
      </c>
      <c r="B30" s="39"/>
      <c r="C30" s="40" t="s">
        <v>37</v>
      </c>
      <c r="D30" s="320"/>
      <c r="E30" s="320">
        <f>E29</f>
        <v>140000</v>
      </c>
      <c r="F30" s="320">
        <f t="shared" si="3"/>
        <v>0</v>
      </c>
      <c r="G30" s="320">
        <f t="shared" si="3"/>
        <v>140000</v>
      </c>
    </row>
    <row r="31" spans="1:8" ht="14.4" customHeight="1">
      <c r="A31" s="442" t="s">
        <v>209</v>
      </c>
      <c r="B31" s="442"/>
      <c r="C31" s="442"/>
      <c r="D31" s="442"/>
      <c r="E31" s="442"/>
      <c r="F31" s="442"/>
      <c r="G31" s="442"/>
      <c r="H31" s="379"/>
    </row>
    <row r="32" spans="1:8">
      <c r="A32" s="268"/>
      <c r="B32" s="441"/>
      <c r="C32" s="441"/>
      <c r="D32" s="441"/>
      <c r="E32" s="441"/>
      <c r="F32" s="441"/>
      <c r="G32" s="441"/>
    </row>
  </sheetData>
  <autoFilter ref="A16:H16"/>
  <mergeCells count="6">
    <mergeCell ref="A3:G3"/>
    <mergeCell ref="A1:G1"/>
    <mergeCell ref="A2:G2"/>
    <mergeCell ref="B32:G32"/>
    <mergeCell ref="A31:G31"/>
    <mergeCell ref="F15:G15"/>
  </mergeCells>
  <printOptions horizontalCentered="1"/>
  <pageMargins left="0.74803149606299213" right="0.39370078740157483" top="0.74803149606299213" bottom="3.9370078740157481" header="0.51181102362204722" footer="3.3464566929133861"/>
  <pageSetup paperSize="9" scale="93" firstPageNumber="51" orientation="portrait" blackAndWhite="1" useFirstPageNumber="1" r:id="rId1"/>
  <headerFooter alignWithMargins="0">
    <oddHeader xml:space="preserve">&amp;C   </oddHeader>
    <oddFooter xml:space="preserve">&amp;C&amp;"Times New Roman,Bold" 5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syncVertical="1" syncRef="A22" transitionEvaluation="1" codeName="Sheet30">
    <tabColor rgb="FF92D050"/>
  </sheetPr>
  <dimension ref="A1:O35"/>
  <sheetViews>
    <sheetView view="pageBreakPreview" topLeftCell="A22" zoomScaleSheetLayoutView="100" workbookViewId="0">
      <selection activeCell="A38" sqref="A38:XFD43"/>
    </sheetView>
  </sheetViews>
  <sheetFormatPr defaultColWidth="9.109375" defaultRowHeight="13.2"/>
  <cols>
    <col min="1" max="1" width="6.109375" style="342" customWidth="1"/>
    <col min="2" max="2" width="7.6640625" style="52" customWidth="1"/>
    <col min="3" max="3" width="33.5546875" style="45" customWidth="1"/>
    <col min="4" max="4" width="7.6640625" style="51" customWidth="1"/>
    <col min="5" max="5" width="9.44140625" style="51" customWidth="1"/>
    <col min="6" max="6" width="10.44140625" style="45" customWidth="1"/>
    <col min="7" max="7" width="8.5546875" style="45" customWidth="1"/>
    <col min="8" max="8" width="2.6640625" style="45" customWidth="1"/>
    <col min="9" max="9" width="12.44140625" style="56" customWidth="1"/>
    <col min="10" max="15" width="9.109375" style="56"/>
    <col min="16" max="16384" width="9.109375" style="45"/>
  </cols>
  <sheetData>
    <row r="1" spans="1:15">
      <c r="A1" s="443" t="s">
        <v>45</v>
      </c>
      <c r="B1" s="443"/>
      <c r="C1" s="443"/>
      <c r="D1" s="443"/>
      <c r="E1" s="443"/>
      <c r="F1" s="443"/>
      <c r="G1" s="443"/>
      <c r="H1" s="374"/>
      <c r="I1" s="45"/>
      <c r="J1" s="45"/>
      <c r="K1" s="45"/>
      <c r="L1" s="45"/>
      <c r="M1" s="45"/>
      <c r="N1" s="45"/>
      <c r="O1" s="45"/>
    </row>
    <row r="2" spans="1:15">
      <c r="A2" s="443" t="s">
        <v>162</v>
      </c>
      <c r="B2" s="443"/>
      <c r="C2" s="443"/>
      <c r="D2" s="443"/>
      <c r="E2" s="443"/>
      <c r="F2" s="443"/>
      <c r="G2" s="443"/>
      <c r="H2" s="374"/>
      <c r="I2" s="45"/>
      <c r="J2" s="45"/>
      <c r="K2" s="45"/>
      <c r="L2" s="45"/>
      <c r="M2" s="45"/>
      <c r="N2" s="45"/>
      <c r="O2" s="45"/>
    </row>
    <row r="3" spans="1:15" ht="28.95" customHeight="1">
      <c r="A3" s="435" t="s">
        <v>229</v>
      </c>
      <c r="B3" s="435"/>
      <c r="C3" s="435"/>
      <c r="D3" s="435"/>
      <c r="E3" s="435"/>
      <c r="F3" s="435"/>
      <c r="G3" s="435"/>
      <c r="H3" s="365"/>
      <c r="I3" s="45"/>
      <c r="J3" s="45"/>
      <c r="K3" s="45"/>
      <c r="L3" s="45"/>
      <c r="M3" s="45"/>
      <c r="N3" s="45"/>
      <c r="O3" s="45"/>
    </row>
    <row r="4" spans="1:15" ht="8.4" customHeight="1">
      <c r="A4" s="15"/>
      <c r="B4" s="366"/>
      <c r="C4" s="366"/>
      <c r="D4" s="366"/>
      <c r="E4" s="366"/>
      <c r="F4" s="366"/>
      <c r="G4" s="366"/>
      <c r="H4" s="366"/>
      <c r="I4" s="45"/>
      <c r="J4" s="45"/>
      <c r="K4" s="45"/>
      <c r="L4" s="45"/>
      <c r="M4" s="45"/>
      <c r="N4" s="45"/>
      <c r="O4" s="45"/>
    </row>
    <row r="5" spans="1:15">
      <c r="A5" s="15"/>
      <c r="B5" s="11"/>
      <c r="C5" s="11"/>
      <c r="D5" s="16"/>
      <c r="E5" s="17" t="s">
        <v>7</v>
      </c>
      <c r="F5" s="17" t="s">
        <v>8</v>
      </c>
      <c r="G5" s="17" t="s">
        <v>77</v>
      </c>
      <c r="H5" s="14"/>
      <c r="I5" s="45"/>
      <c r="J5" s="45"/>
      <c r="K5" s="45"/>
      <c r="L5" s="45"/>
      <c r="M5" s="45"/>
      <c r="N5" s="45"/>
      <c r="O5" s="45"/>
    </row>
    <row r="6" spans="1:15">
      <c r="A6" s="15"/>
      <c r="B6" s="22" t="s">
        <v>220</v>
      </c>
      <c r="C6" s="11" t="s">
        <v>10</v>
      </c>
      <c r="D6" s="19" t="s">
        <v>37</v>
      </c>
      <c r="E6" s="13">
        <v>2921717</v>
      </c>
      <c r="F6" s="13">
        <v>312171</v>
      </c>
      <c r="G6" s="13">
        <f>SUM(E6:F6)</f>
        <v>3233888</v>
      </c>
      <c r="H6" s="13"/>
      <c r="I6" s="45"/>
      <c r="J6" s="45"/>
      <c r="K6" s="45"/>
      <c r="L6" s="45"/>
      <c r="M6" s="45"/>
      <c r="N6" s="45"/>
      <c r="O6" s="45"/>
    </row>
    <row r="7" spans="1:15">
      <c r="A7" s="15"/>
      <c r="B7" s="22" t="s">
        <v>187</v>
      </c>
      <c r="C7" s="11" t="s">
        <v>188</v>
      </c>
      <c r="D7" s="19" t="s">
        <v>37</v>
      </c>
      <c r="E7" s="13">
        <v>20560</v>
      </c>
      <c r="F7" s="13">
        <v>6000</v>
      </c>
      <c r="G7" s="13">
        <f>SUM(E7:F7)</f>
        <v>26560</v>
      </c>
      <c r="H7" s="13"/>
      <c r="I7" s="45"/>
      <c r="J7" s="45"/>
      <c r="K7" s="45"/>
      <c r="L7" s="45"/>
      <c r="M7" s="45"/>
      <c r="N7" s="45"/>
      <c r="O7" s="45"/>
    </row>
    <row r="8" spans="1:15" ht="10.95" customHeight="1">
      <c r="A8" s="15"/>
      <c r="B8" s="18" t="s">
        <v>184</v>
      </c>
      <c r="C8" s="20" t="s">
        <v>12</v>
      </c>
      <c r="D8" s="21"/>
      <c r="E8" s="14"/>
      <c r="F8" s="14"/>
      <c r="G8" s="14"/>
      <c r="H8" s="14"/>
      <c r="I8" s="45"/>
      <c r="J8" s="45"/>
      <c r="K8" s="45"/>
      <c r="L8" s="45"/>
      <c r="M8" s="45"/>
      <c r="N8" s="45"/>
      <c r="O8" s="45"/>
    </row>
    <row r="9" spans="1:15">
      <c r="A9" s="15"/>
      <c r="B9" s="18"/>
      <c r="C9" s="20" t="s">
        <v>74</v>
      </c>
      <c r="D9" s="21" t="s">
        <v>37</v>
      </c>
      <c r="E9" s="14">
        <v>0</v>
      </c>
      <c r="F9" s="235">
        <f>G33</f>
        <v>19934</v>
      </c>
      <c r="G9" s="14">
        <f>SUM(E9:F9)</f>
        <v>19934</v>
      </c>
      <c r="H9" s="14"/>
      <c r="I9" s="45"/>
      <c r="J9" s="45"/>
      <c r="K9" s="45"/>
      <c r="L9" s="45"/>
      <c r="M9" s="45"/>
      <c r="N9" s="45"/>
      <c r="O9" s="45"/>
    </row>
    <row r="10" spans="1:15">
      <c r="A10" s="15"/>
      <c r="B10" s="22" t="s">
        <v>36</v>
      </c>
      <c r="C10" s="11" t="s">
        <v>190</v>
      </c>
      <c r="D10" s="23" t="s">
        <v>37</v>
      </c>
      <c r="E10" s="24">
        <f>SUM(E6:E9)</f>
        <v>2942277</v>
      </c>
      <c r="F10" s="24">
        <f>SUM(F6:F9)</f>
        <v>338105</v>
      </c>
      <c r="G10" s="24">
        <f>SUM(E10:F10)</f>
        <v>3280382</v>
      </c>
      <c r="H10" s="13"/>
      <c r="I10" s="45"/>
      <c r="J10" s="45"/>
      <c r="K10" s="45"/>
      <c r="L10" s="45"/>
      <c r="M10" s="45"/>
      <c r="N10" s="45"/>
      <c r="O10" s="45"/>
    </row>
    <row r="11" spans="1:15">
      <c r="A11" s="15"/>
      <c r="B11" s="18"/>
      <c r="C11" s="11"/>
      <c r="D11" s="12"/>
      <c r="E11" s="12"/>
      <c r="F11" s="19"/>
      <c r="G11" s="12"/>
      <c r="H11" s="12"/>
      <c r="I11" s="45"/>
      <c r="J11" s="45"/>
      <c r="K11" s="45"/>
      <c r="L11" s="45"/>
      <c r="M11" s="45"/>
      <c r="N11" s="45"/>
      <c r="O11" s="45"/>
    </row>
    <row r="12" spans="1:15">
      <c r="A12" s="15"/>
      <c r="B12" s="22" t="s">
        <v>185</v>
      </c>
      <c r="C12" s="11" t="s">
        <v>20</v>
      </c>
      <c r="D12" s="11"/>
      <c r="E12" s="11"/>
      <c r="F12" s="25"/>
      <c r="G12" s="11"/>
      <c r="H12" s="11"/>
      <c r="I12" s="45"/>
      <c r="J12" s="45"/>
      <c r="K12" s="45"/>
      <c r="L12" s="45"/>
      <c r="M12" s="45"/>
      <c r="N12" s="45"/>
      <c r="O12" s="45"/>
    </row>
    <row r="13" spans="1:15" s="1" customFormat="1" ht="6.6" customHeight="1">
      <c r="A13" s="13"/>
      <c r="B13" s="236"/>
      <c r="C13" s="236"/>
      <c r="D13" s="236"/>
      <c r="E13" s="236"/>
      <c r="F13" s="236"/>
      <c r="G13" s="236"/>
      <c r="H13" s="236"/>
    </row>
    <row r="14" spans="1:15" s="1" customFormat="1" ht="13.8" thickBot="1">
      <c r="A14" s="26"/>
      <c r="B14" s="367"/>
      <c r="C14" s="367"/>
      <c r="D14" s="367"/>
      <c r="E14" s="367"/>
      <c r="F14" s="367"/>
      <c r="G14" s="367" t="s">
        <v>68</v>
      </c>
      <c r="H14" s="236"/>
    </row>
    <row r="15" spans="1:15" s="1" customFormat="1" ht="14.4" thickTop="1" thickBot="1">
      <c r="A15" s="26"/>
      <c r="B15" s="120"/>
      <c r="C15" s="120" t="s">
        <v>21</v>
      </c>
      <c r="D15" s="120"/>
      <c r="E15" s="120"/>
      <c r="F15" s="120"/>
      <c r="G15" s="27" t="s">
        <v>77</v>
      </c>
      <c r="H15" s="14"/>
    </row>
    <row r="16" spans="1:15" ht="13.8" thickTop="1">
      <c r="C16" s="71" t="s">
        <v>13</v>
      </c>
    </row>
    <row r="17" spans="1:7" ht="26.4">
      <c r="A17" s="369" t="s">
        <v>41</v>
      </c>
      <c r="B17" s="50">
        <v>4235</v>
      </c>
      <c r="C17" s="344" t="s">
        <v>96</v>
      </c>
    </row>
    <row r="18" spans="1:7">
      <c r="B18" s="287">
        <v>2</v>
      </c>
      <c r="C18" s="72" t="s">
        <v>93</v>
      </c>
    </row>
    <row r="19" spans="1:7">
      <c r="A19" s="369"/>
      <c r="B19" s="63">
        <v>2.1019999999999999</v>
      </c>
      <c r="C19" s="344" t="s">
        <v>94</v>
      </c>
    </row>
    <row r="20" spans="1:7">
      <c r="A20" s="369"/>
      <c r="B20" s="46">
        <v>39</v>
      </c>
      <c r="C20" s="343" t="s">
        <v>93</v>
      </c>
    </row>
    <row r="21" spans="1:7" ht="39.6">
      <c r="A21" s="46"/>
      <c r="B21" s="46">
        <v>69</v>
      </c>
      <c r="C21" s="343" t="s">
        <v>179</v>
      </c>
    </row>
    <row r="22" spans="1:7" ht="15.6" customHeight="1">
      <c r="A22" s="369"/>
      <c r="B22" s="46" t="s">
        <v>180</v>
      </c>
      <c r="C22" s="343" t="s">
        <v>173</v>
      </c>
      <c r="E22" s="119">
        <v>5934</v>
      </c>
      <c r="F22" s="388"/>
      <c r="G22" s="388">
        <f>SUM(E22:F22)</f>
        <v>5934</v>
      </c>
    </row>
    <row r="23" spans="1:7" ht="39.6">
      <c r="A23" s="369" t="s">
        <v>36</v>
      </c>
      <c r="B23" s="46">
        <v>69</v>
      </c>
      <c r="C23" s="343" t="s">
        <v>179</v>
      </c>
      <c r="E23" s="119">
        <f t="shared" ref="E23:G23" si="0">E22</f>
        <v>5934</v>
      </c>
      <c r="F23" s="388">
        <f t="shared" si="0"/>
        <v>0</v>
      </c>
      <c r="G23" s="388">
        <f t="shared" si="0"/>
        <v>5934</v>
      </c>
    </row>
    <row r="24" spans="1:7">
      <c r="A24" s="369" t="s">
        <v>36</v>
      </c>
      <c r="B24" s="63">
        <v>2.1019999999999999</v>
      </c>
      <c r="C24" s="344" t="s">
        <v>94</v>
      </c>
      <c r="E24" s="291">
        <f>E23</f>
        <v>5934</v>
      </c>
      <c r="F24" s="291">
        <f t="shared" ref="F24:G24" si="1">F23</f>
        <v>0</v>
      </c>
      <c r="G24" s="291">
        <f t="shared" si="1"/>
        <v>5934</v>
      </c>
    </row>
    <row r="25" spans="1:7">
      <c r="A25" s="369"/>
      <c r="B25" s="63"/>
      <c r="C25" s="344"/>
    </row>
    <row r="26" spans="1:7">
      <c r="A26" s="369"/>
      <c r="B26" s="63">
        <v>2.1040000000000001</v>
      </c>
      <c r="C26" s="344" t="s">
        <v>95</v>
      </c>
    </row>
    <row r="27" spans="1:7">
      <c r="A27" s="369"/>
      <c r="B27" s="46">
        <v>39</v>
      </c>
      <c r="C27" s="343" t="s">
        <v>93</v>
      </c>
    </row>
    <row r="28" spans="1:7">
      <c r="A28" s="369"/>
      <c r="B28" s="46">
        <v>66</v>
      </c>
      <c r="C28" s="343" t="s">
        <v>114</v>
      </c>
    </row>
    <row r="29" spans="1:7" ht="26.4">
      <c r="A29" s="369"/>
      <c r="B29" s="65" t="s">
        <v>178</v>
      </c>
      <c r="C29" s="343" t="s">
        <v>181</v>
      </c>
      <c r="E29" s="119">
        <v>14000</v>
      </c>
      <c r="F29" s="388"/>
      <c r="G29" s="388">
        <f>SUM(E29:F29)</f>
        <v>14000</v>
      </c>
    </row>
    <row r="30" spans="1:7">
      <c r="A30" s="369" t="s">
        <v>36</v>
      </c>
      <c r="B30" s="63">
        <v>2.1040000000000001</v>
      </c>
      <c r="C30" s="344" t="s">
        <v>95</v>
      </c>
      <c r="E30" s="119">
        <f>SUM(E29:E29)</f>
        <v>14000</v>
      </c>
      <c r="F30" s="388">
        <f>SUM(F29:F29)</f>
        <v>0</v>
      </c>
      <c r="G30" s="388">
        <f>SUM(G29:G29)</f>
        <v>14000</v>
      </c>
    </row>
    <row r="31" spans="1:7">
      <c r="A31" s="369" t="s">
        <v>36</v>
      </c>
      <c r="B31" s="62">
        <v>2</v>
      </c>
      <c r="C31" s="343" t="s">
        <v>93</v>
      </c>
      <c r="E31" s="119">
        <f>E24+E30</f>
        <v>19934</v>
      </c>
      <c r="F31" s="119">
        <f t="shared" ref="F31:G31" si="2">F24+F30</f>
        <v>0</v>
      </c>
      <c r="G31" s="119">
        <f t="shared" si="2"/>
        <v>19934</v>
      </c>
    </row>
    <row r="32" spans="1:7" ht="26.4">
      <c r="A32" s="369" t="s">
        <v>36</v>
      </c>
      <c r="B32" s="50">
        <v>4235</v>
      </c>
      <c r="C32" s="344" t="s">
        <v>96</v>
      </c>
      <c r="D32" s="119"/>
      <c r="E32" s="119">
        <f t="shared" ref="E32" si="3">E31</f>
        <v>19934</v>
      </c>
      <c r="F32" s="388">
        <f>F31</f>
        <v>0</v>
      </c>
      <c r="G32" s="388">
        <f t="shared" ref="G32:G34" si="4">G31</f>
        <v>19934</v>
      </c>
    </row>
    <row r="33" spans="1:7">
      <c r="A33" s="57" t="s">
        <v>36</v>
      </c>
      <c r="B33" s="66"/>
      <c r="C33" s="58" t="s">
        <v>13</v>
      </c>
      <c r="D33" s="119"/>
      <c r="E33" s="119">
        <f>E32</f>
        <v>19934</v>
      </c>
      <c r="F33" s="119">
        <f t="shared" ref="F33:F34" si="5">F32</f>
        <v>0</v>
      </c>
      <c r="G33" s="119">
        <f t="shared" si="4"/>
        <v>19934</v>
      </c>
    </row>
    <row r="34" spans="1:7">
      <c r="A34" s="57" t="s">
        <v>36</v>
      </c>
      <c r="B34" s="66"/>
      <c r="C34" s="58" t="s">
        <v>37</v>
      </c>
      <c r="D34" s="119"/>
      <c r="E34" s="119">
        <f>E33</f>
        <v>19934</v>
      </c>
      <c r="F34" s="119">
        <f t="shared" si="5"/>
        <v>0</v>
      </c>
      <c r="G34" s="119">
        <f t="shared" si="4"/>
        <v>19934</v>
      </c>
    </row>
    <row r="35" spans="1:7" ht="13.2" customHeight="1">
      <c r="A35" s="444" t="s">
        <v>230</v>
      </c>
      <c r="B35" s="444"/>
      <c r="C35" s="444"/>
      <c r="D35" s="444"/>
      <c r="E35" s="444"/>
      <c r="F35" s="444"/>
      <c r="G35" s="444"/>
    </row>
  </sheetData>
  <autoFilter ref="A15:H15"/>
  <mergeCells count="4">
    <mergeCell ref="A1:G1"/>
    <mergeCell ref="A2:G2"/>
    <mergeCell ref="A3:G3"/>
    <mergeCell ref="A35:G35"/>
  </mergeCells>
  <printOptions horizontalCentered="1"/>
  <pageMargins left="0.55118110236220474" right="0.55118110236220474" top="0.74803149606299213" bottom="1.5748031496062993" header="0.51181102362204722" footer="1.1811023622047245"/>
  <pageSetup paperSize="9" scale="93" firstPageNumber="63" fitToHeight="42" orientation="portrait" blackAndWhite="1" useFirstPageNumber="1" r:id="rId1"/>
  <headerFooter alignWithMargins="0">
    <oddHeader xml:space="preserve">&amp;C   </oddHeader>
    <oddFooter>&amp;C&amp;"Times New Roman,Bold"6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syncVertical="1" syncRef="A28" transitionEvaluation="1" transitionEntry="1" codeName="Sheet32">
    <tabColor rgb="FF92D050"/>
  </sheetPr>
  <dimension ref="A1:AD101"/>
  <sheetViews>
    <sheetView view="pageBreakPreview" topLeftCell="A28" zoomScaleSheetLayoutView="100" workbookViewId="0">
      <selection activeCell="M48" sqref="M48:M49"/>
    </sheetView>
  </sheetViews>
  <sheetFormatPr defaultColWidth="11" defaultRowHeight="13.2"/>
  <cols>
    <col min="1" max="1" width="6.44140625" style="142" customWidth="1"/>
    <col min="2" max="2" width="8.109375" style="142" customWidth="1"/>
    <col min="3" max="3" width="34.5546875" style="159" customWidth="1"/>
    <col min="4" max="4" width="10.44140625" style="143" customWidth="1"/>
    <col min="5" max="5" width="9.44140625" style="143" customWidth="1"/>
    <col min="6" max="6" width="11.109375" style="118" bestFit="1" customWidth="1"/>
    <col min="7" max="7" width="8.5546875" style="118" customWidth="1"/>
    <col min="8" max="8" width="4.44140625" style="277" customWidth="1"/>
    <col min="9" max="9" width="8.5546875" style="143" customWidth="1"/>
    <col min="10" max="10" width="8.44140625" style="143" customWidth="1"/>
    <col min="11" max="11" width="9.6640625" style="143" customWidth="1"/>
    <col min="12" max="12" width="9.109375" style="118" customWidth="1"/>
    <col min="13" max="13" width="10.88671875" style="118" customWidth="1"/>
    <col min="14" max="14" width="10.88671875" style="101" customWidth="1"/>
    <col min="15" max="15" width="14.88671875" style="101" customWidth="1"/>
    <col min="16" max="16" width="29" style="101" customWidth="1"/>
    <col min="17" max="17" width="11.33203125" style="101" customWidth="1"/>
    <col min="18" max="18" width="13.6640625" style="139" customWidth="1"/>
    <col min="19" max="21" width="5.5546875" style="101" customWidth="1"/>
    <col min="22" max="22" width="6.44140625" style="101" customWidth="1"/>
    <col min="23" max="23" width="11.88671875" style="101" customWidth="1"/>
    <col min="24" max="24" width="5.5546875" style="101" customWidth="1"/>
    <col min="25" max="25" width="8.44140625" style="101" customWidth="1"/>
    <col min="26" max="26" width="10.44140625" style="101" customWidth="1"/>
    <col min="27" max="27" width="5.5546875" style="101" customWidth="1"/>
    <col min="28" max="28" width="12.109375" style="101" customWidth="1"/>
    <col min="29" max="30" width="5.5546875" style="101" customWidth="1"/>
    <col min="31" max="32" width="5.5546875" style="118" customWidth="1"/>
    <col min="33" max="33" width="12.44140625" style="118" customWidth="1"/>
    <col min="34" max="16384" width="11" style="118"/>
  </cols>
  <sheetData>
    <row r="1" spans="1:30">
      <c r="A1" s="453" t="s">
        <v>61</v>
      </c>
      <c r="B1" s="453"/>
      <c r="C1" s="453"/>
      <c r="D1" s="453"/>
      <c r="E1" s="453"/>
      <c r="F1" s="453"/>
      <c r="G1" s="453"/>
      <c r="H1" s="264"/>
      <c r="I1" s="141"/>
      <c r="J1" s="141"/>
      <c r="K1" s="141"/>
      <c r="L1" s="140"/>
      <c r="M1" s="140"/>
    </row>
    <row r="2" spans="1:30">
      <c r="A2" s="453" t="s">
        <v>62</v>
      </c>
      <c r="B2" s="453"/>
      <c r="C2" s="453"/>
      <c r="D2" s="453"/>
      <c r="E2" s="453"/>
      <c r="F2" s="453"/>
      <c r="G2" s="453"/>
      <c r="H2" s="264"/>
      <c r="I2" s="141"/>
      <c r="J2" s="141"/>
      <c r="K2" s="141"/>
      <c r="L2" s="140"/>
      <c r="M2" s="140"/>
    </row>
    <row r="3" spans="1:30" ht="15.6" customHeight="1">
      <c r="A3" s="454" t="s">
        <v>108</v>
      </c>
      <c r="B3" s="454"/>
      <c r="C3" s="454"/>
      <c r="D3" s="454"/>
      <c r="E3" s="454"/>
      <c r="F3" s="454"/>
      <c r="G3" s="454"/>
      <c r="H3" s="263"/>
      <c r="I3" s="201"/>
      <c r="J3" s="201"/>
      <c r="K3" s="201"/>
      <c r="L3" s="199"/>
      <c r="M3" s="199"/>
    </row>
    <row r="4" spans="1:30" ht="13.8">
      <c r="A4" s="15"/>
      <c r="B4" s="436"/>
      <c r="C4" s="436"/>
      <c r="D4" s="436"/>
      <c r="E4" s="436"/>
      <c r="F4" s="436"/>
      <c r="G4" s="436"/>
      <c r="H4" s="203"/>
      <c r="I4" s="197"/>
      <c r="J4" s="197"/>
      <c r="K4" s="197"/>
      <c r="L4" s="202"/>
      <c r="M4" s="202"/>
    </row>
    <row r="5" spans="1:30">
      <c r="A5" s="15"/>
      <c r="B5" s="11"/>
      <c r="C5" s="11"/>
      <c r="D5" s="16"/>
      <c r="E5" s="17" t="s">
        <v>7</v>
      </c>
      <c r="F5" s="17" t="s">
        <v>8</v>
      </c>
      <c r="G5" s="17" t="s">
        <v>77</v>
      </c>
      <c r="H5" s="21"/>
      <c r="I5" s="197"/>
      <c r="J5" s="197"/>
      <c r="K5" s="197"/>
      <c r="L5" s="202"/>
      <c r="M5" s="202"/>
    </row>
    <row r="6" spans="1:30">
      <c r="A6" s="15"/>
      <c r="B6" s="18" t="s">
        <v>9</v>
      </c>
      <c r="C6" s="11" t="s">
        <v>10</v>
      </c>
      <c r="D6" s="19" t="s">
        <v>37</v>
      </c>
      <c r="E6" s="13">
        <v>167890</v>
      </c>
      <c r="F6" s="13">
        <v>351000</v>
      </c>
      <c r="G6" s="13">
        <f>SUM(E6:F6)</f>
        <v>518890</v>
      </c>
      <c r="H6" s="19"/>
      <c r="I6" s="197"/>
      <c r="J6" s="197"/>
      <c r="K6" s="197"/>
      <c r="L6" s="202"/>
      <c r="M6" s="202"/>
    </row>
    <row r="7" spans="1:30">
      <c r="A7" s="15"/>
      <c r="B7" s="18" t="s">
        <v>11</v>
      </c>
      <c r="C7" s="20" t="s">
        <v>12</v>
      </c>
      <c r="D7" s="21"/>
      <c r="E7" s="14"/>
      <c r="F7" s="14"/>
      <c r="G7" s="14"/>
      <c r="H7" s="21"/>
      <c r="I7" s="197"/>
      <c r="J7" s="197"/>
      <c r="K7" s="197"/>
      <c r="L7" s="202"/>
      <c r="M7" s="202"/>
    </row>
    <row r="8" spans="1:30">
      <c r="A8" s="15"/>
      <c r="B8" s="18"/>
      <c r="C8" s="20" t="s">
        <v>74</v>
      </c>
      <c r="D8" s="21" t="s">
        <v>37</v>
      </c>
      <c r="E8" s="14">
        <f>G32</f>
        <v>9900</v>
      </c>
      <c r="F8" s="235">
        <f>G52</f>
        <v>158928</v>
      </c>
      <c r="G8" s="14">
        <f>SUM(E8:F8)</f>
        <v>168828</v>
      </c>
      <c r="H8" s="21"/>
      <c r="I8" s="197"/>
      <c r="J8" s="197"/>
      <c r="K8" s="197"/>
      <c r="L8" s="202"/>
      <c r="M8" s="202"/>
    </row>
    <row r="9" spans="1:30">
      <c r="A9" s="15"/>
      <c r="B9" s="22" t="s">
        <v>36</v>
      </c>
      <c r="C9" s="11" t="s">
        <v>18</v>
      </c>
      <c r="D9" s="23" t="s">
        <v>37</v>
      </c>
      <c r="E9" s="24">
        <f>SUM(E6:E8)</f>
        <v>177790</v>
      </c>
      <c r="F9" s="24">
        <f>SUM(F6:F8)</f>
        <v>509928</v>
      </c>
      <c r="G9" s="24">
        <f>SUM(E9:F9)</f>
        <v>687718</v>
      </c>
      <c r="H9" s="19"/>
      <c r="I9" s="151"/>
      <c r="J9" s="151"/>
      <c r="K9" s="151"/>
      <c r="L9" s="151"/>
      <c r="M9" s="151"/>
    </row>
    <row r="10" spans="1:30">
      <c r="A10" s="15"/>
      <c r="B10" s="18"/>
      <c r="C10" s="11"/>
      <c r="D10" s="12"/>
      <c r="E10" s="12"/>
      <c r="F10" s="19"/>
      <c r="G10" s="12"/>
      <c r="H10" s="19"/>
      <c r="I10" s="151"/>
      <c r="J10" s="151"/>
      <c r="K10" s="151"/>
      <c r="L10" s="151"/>
      <c r="M10" s="151"/>
    </row>
    <row r="11" spans="1:30" ht="18" customHeight="1">
      <c r="A11" s="15"/>
      <c r="B11" s="18" t="s">
        <v>19</v>
      </c>
      <c r="C11" s="11" t="s">
        <v>20</v>
      </c>
      <c r="D11" s="11"/>
      <c r="E11" s="11"/>
      <c r="F11" s="25"/>
      <c r="G11" s="11"/>
      <c r="H11" s="25"/>
      <c r="I11" s="151"/>
      <c r="J11" s="151"/>
      <c r="K11" s="151"/>
      <c r="L11" s="151"/>
      <c r="M11" s="151"/>
    </row>
    <row r="12" spans="1:30" s="127" customFormat="1">
      <c r="A12" s="13"/>
      <c r="B12" s="200"/>
      <c r="C12" s="200"/>
      <c r="D12" s="200"/>
      <c r="E12" s="200"/>
      <c r="F12" s="200"/>
      <c r="G12" s="200"/>
      <c r="H12" s="204"/>
      <c r="I12" s="445" t="s">
        <v>38</v>
      </c>
      <c r="J12" s="445"/>
      <c r="K12" s="445"/>
      <c r="L12" s="445"/>
      <c r="M12" s="446"/>
      <c r="N12" s="445"/>
      <c r="O12" s="445"/>
      <c r="P12" s="445"/>
      <c r="Q12" s="445"/>
      <c r="R12" s="445"/>
      <c r="S12" s="445" t="s">
        <v>23</v>
      </c>
      <c r="T12" s="445"/>
      <c r="U12" s="445"/>
      <c r="V12" s="445"/>
      <c r="W12" s="445"/>
      <c r="X12" s="447"/>
      <c r="Y12" s="447"/>
      <c r="Z12" s="447"/>
      <c r="AA12" s="447"/>
      <c r="AB12" s="447"/>
    </row>
    <row r="13" spans="1:30" s="127" customFormat="1" ht="13.8" thickBot="1">
      <c r="A13" s="26"/>
      <c r="B13" s="437" t="s">
        <v>68</v>
      </c>
      <c r="C13" s="437"/>
      <c r="D13" s="437"/>
      <c r="E13" s="437"/>
      <c r="F13" s="437"/>
      <c r="G13" s="437"/>
      <c r="H13" s="204"/>
      <c r="I13" s="448" t="s">
        <v>83</v>
      </c>
      <c r="J13" s="448"/>
      <c r="K13" s="448"/>
      <c r="L13" s="448"/>
      <c r="M13" s="449"/>
      <c r="N13" s="448" t="s">
        <v>84</v>
      </c>
      <c r="O13" s="448"/>
      <c r="P13" s="448"/>
      <c r="Q13" s="448"/>
      <c r="R13" s="448"/>
      <c r="S13" s="448" t="s">
        <v>83</v>
      </c>
      <c r="T13" s="448"/>
      <c r="U13" s="448"/>
      <c r="V13" s="448"/>
      <c r="W13" s="448"/>
      <c r="X13" s="450" t="s">
        <v>84</v>
      </c>
      <c r="Y13" s="450"/>
      <c r="Z13" s="450"/>
      <c r="AA13" s="450"/>
      <c r="AB13" s="450"/>
    </row>
    <row r="14" spans="1:30" s="127" customFormat="1" ht="14.4" thickTop="1" thickBot="1">
      <c r="A14" s="26"/>
      <c r="B14" s="120"/>
      <c r="C14" s="120" t="s">
        <v>21</v>
      </c>
      <c r="D14" s="120"/>
      <c r="E14" s="120" t="s">
        <v>38</v>
      </c>
      <c r="F14" s="120" t="s">
        <v>78</v>
      </c>
      <c r="G14" s="27" t="s">
        <v>77</v>
      </c>
      <c r="H14" s="21"/>
      <c r="I14" s="128" t="s">
        <v>46</v>
      </c>
      <c r="J14" s="128" t="s">
        <v>47</v>
      </c>
      <c r="K14" s="128" t="s">
        <v>48</v>
      </c>
      <c r="L14" s="128" t="s">
        <v>49</v>
      </c>
      <c r="M14" s="129" t="s">
        <v>50</v>
      </c>
      <c r="N14" s="128" t="s">
        <v>46</v>
      </c>
      <c r="O14" s="128" t="s">
        <v>47</v>
      </c>
      <c r="P14" s="128" t="s">
        <v>48</v>
      </c>
      <c r="Q14" s="128" t="s">
        <v>49</v>
      </c>
      <c r="R14" s="129" t="s">
        <v>50</v>
      </c>
      <c r="S14" s="128" t="s">
        <v>46</v>
      </c>
      <c r="T14" s="128" t="s">
        <v>47</v>
      </c>
      <c r="U14" s="128" t="s">
        <v>48</v>
      </c>
      <c r="V14" s="128" t="s">
        <v>49</v>
      </c>
      <c r="W14" s="129" t="s">
        <v>50</v>
      </c>
      <c r="X14" s="130" t="s">
        <v>46</v>
      </c>
      <c r="Y14" s="130" t="s">
        <v>47</v>
      </c>
      <c r="Z14" s="130" t="s">
        <v>48</v>
      </c>
      <c r="AA14" s="130" t="s">
        <v>49</v>
      </c>
      <c r="AB14" s="131" t="s">
        <v>50</v>
      </c>
    </row>
    <row r="15" spans="1:30" s="127" customFormat="1" ht="13.8" thickTop="1">
      <c r="A15" s="13"/>
      <c r="B15" s="21"/>
      <c r="C15" s="21"/>
      <c r="D15" s="21"/>
      <c r="E15" s="21"/>
      <c r="F15" s="21"/>
      <c r="G15" s="14"/>
      <c r="H15" s="21"/>
      <c r="I15" s="152"/>
      <c r="J15" s="152"/>
      <c r="K15" s="152"/>
      <c r="L15" s="152"/>
      <c r="M15" s="262"/>
      <c r="N15" s="152"/>
      <c r="O15" s="152"/>
      <c r="P15" s="152"/>
      <c r="Q15" s="152"/>
      <c r="R15" s="262"/>
      <c r="S15" s="152"/>
      <c r="T15" s="152"/>
      <c r="U15" s="152"/>
      <c r="V15" s="152"/>
      <c r="W15" s="262"/>
      <c r="X15" s="153"/>
      <c r="Y15" s="153"/>
      <c r="Z15" s="153"/>
      <c r="AA15" s="153"/>
      <c r="AB15" s="154"/>
    </row>
    <row r="16" spans="1:30" ht="13.95" customHeight="1">
      <c r="C16" s="158" t="s">
        <v>40</v>
      </c>
      <c r="D16" s="145"/>
      <c r="E16" s="145"/>
      <c r="F16" s="145"/>
      <c r="G16" s="145"/>
      <c r="H16" s="197"/>
      <c r="I16" s="101"/>
      <c r="J16" s="101"/>
      <c r="K16" s="101"/>
      <c r="L16" s="101"/>
      <c r="M16" s="101"/>
      <c r="R16" s="101"/>
      <c r="Z16" s="118"/>
      <c r="AA16" s="118"/>
      <c r="AB16" s="118"/>
      <c r="AC16" s="118"/>
      <c r="AD16" s="118"/>
    </row>
    <row r="17" spans="1:30" ht="13.95" customHeight="1">
      <c r="A17" s="142" t="s">
        <v>41</v>
      </c>
      <c r="B17" s="147">
        <v>3452</v>
      </c>
      <c r="C17" s="158" t="s">
        <v>35</v>
      </c>
      <c r="F17" s="143"/>
      <c r="G17" s="143"/>
      <c r="H17" s="156"/>
      <c r="I17" s="101"/>
      <c r="J17" s="101"/>
      <c r="K17" s="101"/>
      <c r="L17" s="101"/>
      <c r="M17" s="101"/>
      <c r="R17" s="101"/>
      <c r="X17" s="118"/>
      <c r="Y17" s="118"/>
      <c r="Z17" s="118"/>
      <c r="AA17" s="118"/>
      <c r="AB17" s="118"/>
      <c r="AC17" s="118"/>
      <c r="AD17" s="118"/>
    </row>
    <row r="18" spans="1:30" ht="13.95" customHeight="1">
      <c r="A18" s="146"/>
      <c r="B18" s="146">
        <v>80</v>
      </c>
      <c r="C18" s="180" t="s">
        <v>32</v>
      </c>
      <c r="D18" s="179"/>
      <c r="E18" s="179"/>
      <c r="F18" s="179"/>
      <c r="G18" s="179"/>
      <c r="H18" s="270"/>
      <c r="I18" s="101"/>
      <c r="J18" s="101"/>
      <c r="K18" s="101"/>
      <c r="L18" s="101"/>
      <c r="M18" s="101"/>
      <c r="R18" s="101"/>
      <c r="X18" s="118"/>
      <c r="Y18" s="118"/>
      <c r="Z18" s="118"/>
      <c r="AA18" s="118"/>
      <c r="AB18" s="118"/>
      <c r="AC18" s="118"/>
      <c r="AD18" s="118"/>
    </row>
    <row r="19" spans="1:30" ht="14.4" customHeight="1">
      <c r="A19" s="146"/>
      <c r="B19" s="175">
        <v>80.103999999999999</v>
      </c>
      <c r="C19" s="163" t="s">
        <v>98</v>
      </c>
      <c r="D19" s="179"/>
      <c r="E19" s="179"/>
      <c r="F19" s="179"/>
      <c r="G19" s="179"/>
      <c r="H19" s="270"/>
      <c r="I19" s="101"/>
      <c r="J19" s="101"/>
      <c r="K19" s="101"/>
      <c r="L19" s="101"/>
      <c r="M19" s="101"/>
      <c r="R19" s="101"/>
      <c r="Z19" s="118"/>
      <c r="AA19" s="118"/>
      <c r="AB19" s="118"/>
      <c r="AC19" s="118"/>
      <c r="AD19" s="118"/>
    </row>
    <row r="20" spans="1:30" ht="14.4" customHeight="1">
      <c r="A20" s="146"/>
      <c r="B20" s="194">
        <v>63</v>
      </c>
      <c r="C20" s="180" t="s">
        <v>99</v>
      </c>
      <c r="D20" s="179"/>
      <c r="E20" s="179"/>
      <c r="F20" s="179"/>
      <c r="G20" s="179"/>
      <c r="H20" s="270"/>
      <c r="I20" s="101"/>
      <c r="J20" s="101"/>
      <c r="K20" s="101"/>
      <c r="L20" s="101"/>
      <c r="M20" s="101"/>
      <c r="R20" s="101"/>
      <c r="Z20" s="118"/>
      <c r="AA20" s="118"/>
      <c r="AB20" s="118"/>
      <c r="AC20" s="118"/>
      <c r="AD20" s="118"/>
    </row>
    <row r="21" spans="1:30" ht="14.4" customHeight="1">
      <c r="A21" s="146"/>
      <c r="B21" s="194" t="s">
        <v>90</v>
      </c>
      <c r="C21" s="180" t="s">
        <v>100</v>
      </c>
      <c r="D21" s="149"/>
      <c r="E21" s="150">
        <v>2000</v>
      </c>
      <c r="F21" s="248">
        <v>0</v>
      </c>
      <c r="G21" s="150">
        <f t="shared" ref="G21:G27" si="0">SUM(E21:F21)</f>
        <v>2000</v>
      </c>
      <c r="H21" s="271" t="s">
        <v>129</v>
      </c>
      <c r="I21" s="101" t="s">
        <v>75</v>
      </c>
      <c r="J21" s="101" t="s">
        <v>72</v>
      </c>
      <c r="K21" s="101" t="s">
        <v>101</v>
      </c>
      <c r="L21" s="101">
        <v>100</v>
      </c>
      <c r="M21" s="139">
        <v>4011002038</v>
      </c>
      <c r="R21" s="101"/>
      <c r="S21" s="101" t="s">
        <v>70</v>
      </c>
      <c r="T21" s="101" t="s">
        <v>76</v>
      </c>
      <c r="U21" s="101" t="s">
        <v>71</v>
      </c>
      <c r="V21" s="101">
        <v>100</v>
      </c>
      <c r="W21" s="101">
        <v>4021001003</v>
      </c>
      <c r="Z21" s="118"/>
      <c r="AA21" s="118"/>
      <c r="AB21" s="118"/>
      <c r="AC21" s="118"/>
      <c r="AD21" s="118"/>
    </row>
    <row r="22" spans="1:30" ht="14.4" customHeight="1">
      <c r="A22" s="146"/>
      <c r="B22" s="194" t="s">
        <v>102</v>
      </c>
      <c r="C22" s="180" t="s">
        <v>103</v>
      </c>
      <c r="D22" s="149"/>
      <c r="E22" s="150">
        <v>1000</v>
      </c>
      <c r="F22" s="248">
        <v>0</v>
      </c>
      <c r="G22" s="150">
        <f t="shared" si="0"/>
        <v>1000</v>
      </c>
      <c r="H22" s="271" t="s">
        <v>129</v>
      </c>
      <c r="I22" s="101" t="s">
        <v>75</v>
      </c>
      <c r="J22" s="101" t="s">
        <v>72</v>
      </c>
      <c r="K22" s="101" t="s">
        <v>103</v>
      </c>
      <c r="L22" s="101">
        <v>100</v>
      </c>
      <c r="M22" s="139" t="s">
        <v>104</v>
      </c>
      <c r="R22" s="101"/>
      <c r="S22" s="101" t="s">
        <v>70</v>
      </c>
      <c r="T22" s="101" t="s">
        <v>76</v>
      </c>
      <c r="U22" s="101" t="s">
        <v>71</v>
      </c>
      <c r="V22" s="101">
        <v>100</v>
      </c>
      <c r="W22" s="101">
        <v>4021001003</v>
      </c>
      <c r="Z22" s="118"/>
      <c r="AA22" s="118"/>
      <c r="AB22" s="118"/>
      <c r="AC22" s="118"/>
      <c r="AD22" s="118"/>
    </row>
    <row r="23" spans="1:30" s="195" customFormat="1">
      <c r="A23" s="157" t="s">
        <v>112</v>
      </c>
      <c r="B23" s="194" t="s">
        <v>117</v>
      </c>
      <c r="C23" s="146" t="s">
        <v>120</v>
      </c>
      <c r="D23" s="135"/>
      <c r="E23" s="134">
        <v>2500</v>
      </c>
      <c r="F23" s="249">
        <v>0</v>
      </c>
      <c r="G23" s="150">
        <f t="shared" si="0"/>
        <v>2500</v>
      </c>
      <c r="H23" s="272" t="s">
        <v>121</v>
      </c>
      <c r="I23" s="101" t="s">
        <v>73</v>
      </c>
      <c r="J23" s="101" t="s">
        <v>42</v>
      </c>
      <c r="K23" s="101" t="s">
        <v>140</v>
      </c>
      <c r="L23" s="101">
        <v>100</v>
      </c>
      <c r="M23" s="101" t="s">
        <v>141</v>
      </c>
      <c r="N23" s="196"/>
      <c r="O23" s="196"/>
      <c r="P23" s="196"/>
      <c r="Q23" s="196"/>
      <c r="R23" s="196"/>
      <c r="S23" s="196"/>
      <c r="T23" s="196"/>
      <c r="U23" s="196"/>
      <c r="V23" s="196"/>
      <c r="W23" s="196"/>
      <c r="X23" s="196"/>
      <c r="Y23" s="196"/>
    </row>
    <row r="24" spans="1:30" s="195" customFormat="1" ht="26.4">
      <c r="A24" s="157" t="s">
        <v>112</v>
      </c>
      <c r="B24" s="194" t="s">
        <v>118</v>
      </c>
      <c r="C24" s="146" t="s">
        <v>128</v>
      </c>
      <c r="D24" s="135"/>
      <c r="E24" s="134">
        <v>800</v>
      </c>
      <c r="F24" s="249">
        <v>0</v>
      </c>
      <c r="G24" s="150">
        <f t="shared" si="0"/>
        <v>800</v>
      </c>
      <c r="H24" s="272" t="s">
        <v>121</v>
      </c>
      <c r="I24" s="101" t="s">
        <v>73</v>
      </c>
      <c r="J24" s="101" t="s">
        <v>42</v>
      </c>
      <c r="K24" s="101" t="s">
        <v>142</v>
      </c>
      <c r="L24" s="101">
        <v>100</v>
      </c>
      <c r="M24" s="101" t="s">
        <v>143</v>
      </c>
      <c r="N24" s="196"/>
      <c r="O24" s="196"/>
      <c r="P24" s="196"/>
      <c r="Q24" s="196"/>
      <c r="R24" s="196"/>
      <c r="S24" s="196"/>
      <c r="T24" s="196"/>
      <c r="U24" s="196"/>
      <c r="V24" s="196"/>
      <c r="W24" s="196"/>
      <c r="X24" s="196"/>
      <c r="Y24" s="196"/>
    </row>
    <row r="25" spans="1:30" s="195" customFormat="1" ht="26.4">
      <c r="A25" s="157" t="s">
        <v>112</v>
      </c>
      <c r="B25" s="194" t="s">
        <v>119</v>
      </c>
      <c r="C25" s="146" t="s">
        <v>139</v>
      </c>
      <c r="D25" s="135"/>
      <c r="E25" s="134">
        <v>100</v>
      </c>
      <c r="F25" s="249">
        <v>0</v>
      </c>
      <c r="G25" s="150">
        <f t="shared" si="0"/>
        <v>100</v>
      </c>
      <c r="H25" s="272" t="s">
        <v>113</v>
      </c>
      <c r="I25" s="101" t="s">
        <v>75</v>
      </c>
      <c r="J25" s="101" t="s">
        <v>72</v>
      </c>
      <c r="K25" s="101" t="s">
        <v>89</v>
      </c>
      <c r="L25" s="101">
        <v>100</v>
      </c>
      <c r="M25" s="101" t="s">
        <v>144</v>
      </c>
      <c r="N25" s="196"/>
      <c r="O25" s="196"/>
      <c r="P25" s="196"/>
      <c r="Q25" s="196"/>
      <c r="R25" s="196"/>
      <c r="S25" s="196"/>
      <c r="T25" s="196"/>
      <c r="U25" s="196"/>
      <c r="V25" s="196"/>
      <c r="W25" s="196"/>
      <c r="X25" s="196"/>
      <c r="Y25" s="196"/>
    </row>
    <row r="26" spans="1:30" s="195" customFormat="1" ht="14.4" customHeight="1">
      <c r="A26" s="157" t="s">
        <v>112</v>
      </c>
      <c r="B26" s="194" t="s">
        <v>125</v>
      </c>
      <c r="C26" s="146" t="s">
        <v>127</v>
      </c>
      <c r="D26" s="135"/>
      <c r="E26" s="134">
        <v>2000</v>
      </c>
      <c r="F26" s="249">
        <v>0</v>
      </c>
      <c r="G26" s="150">
        <f t="shared" si="0"/>
        <v>2000</v>
      </c>
      <c r="H26" s="272" t="s">
        <v>131</v>
      </c>
      <c r="I26" s="101" t="s">
        <v>75</v>
      </c>
      <c r="J26" s="101" t="s">
        <v>72</v>
      </c>
      <c r="K26" s="101" t="s">
        <v>127</v>
      </c>
      <c r="L26" s="101">
        <v>100</v>
      </c>
      <c r="M26" s="101" t="s">
        <v>145</v>
      </c>
      <c r="N26" s="196"/>
      <c r="O26" s="196"/>
      <c r="P26" s="196"/>
      <c r="Q26" s="196"/>
      <c r="R26" s="196"/>
      <c r="S26" s="196"/>
      <c r="T26" s="196"/>
      <c r="U26" s="196"/>
      <c r="V26" s="196"/>
      <c r="W26" s="196"/>
      <c r="X26" s="196"/>
      <c r="Y26" s="196"/>
    </row>
    <row r="27" spans="1:30" s="195" customFormat="1">
      <c r="A27" s="157" t="s">
        <v>112</v>
      </c>
      <c r="B27" s="194" t="s">
        <v>126</v>
      </c>
      <c r="C27" s="146" t="s">
        <v>138</v>
      </c>
      <c r="D27" s="135"/>
      <c r="E27" s="134">
        <v>1500</v>
      </c>
      <c r="F27" s="249">
        <v>0</v>
      </c>
      <c r="G27" s="150">
        <f t="shared" si="0"/>
        <v>1500</v>
      </c>
      <c r="H27" s="272" t="s">
        <v>132</v>
      </c>
      <c r="I27" s="101" t="s">
        <v>75</v>
      </c>
      <c r="J27" s="101" t="s">
        <v>72</v>
      </c>
      <c r="K27" s="101" t="s">
        <v>138</v>
      </c>
      <c r="L27" s="101">
        <v>100</v>
      </c>
      <c r="M27" s="101" t="s">
        <v>146</v>
      </c>
      <c r="N27" s="196"/>
      <c r="O27" s="196"/>
      <c r="P27" s="196"/>
      <c r="Q27" s="196"/>
      <c r="R27" s="196"/>
      <c r="S27" s="196"/>
      <c r="T27" s="196"/>
      <c r="U27" s="196"/>
      <c r="V27" s="196"/>
      <c r="W27" s="196"/>
      <c r="X27" s="196"/>
      <c r="Y27" s="196"/>
    </row>
    <row r="28" spans="1:30" ht="14.1" customHeight="1">
      <c r="A28" s="146" t="s">
        <v>36</v>
      </c>
      <c r="B28" s="194">
        <v>63</v>
      </c>
      <c r="C28" s="180" t="s">
        <v>99</v>
      </c>
      <c r="D28" s="149"/>
      <c r="E28" s="169">
        <f>SUM(E21:E27)</f>
        <v>9900</v>
      </c>
      <c r="F28" s="250">
        <f>SUM(F21:F22)</f>
        <v>0</v>
      </c>
      <c r="G28" s="169">
        <f>SUM(G21:G27)</f>
        <v>9900</v>
      </c>
      <c r="H28" s="271"/>
      <c r="I28" s="101"/>
      <c r="J28" s="101"/>
      <c r="K28" s="101"/>
      <c r="L28" s="101"/>
      <c r="M28" s="101"/>
      <c r="R28" s="101"/>
      <c r="Z28" s="118"/>
      <c r="AA28" s="118"/>
      <c r="AB28" s="118"/>
      <c r="AC28" s="118"/>
      <c r="AD28" s="118"/>
    </row>
    <row r="29" spans="1:30" ht="14.1" customHeight="1">
      <c r="A29" s="146" t="s">
        <v>36</v>
      </c>
      <c r="B29" s="175">
        <v>80.103999999999999</v>
      </c>
      <c r="C29" s="163" t="s">
        <v>98</v>
      </c>
      <c r="D29" s="135"/>
      <c r="E29" s="137">
        <f t="shared" ref="E29:F29" si="1">E28</f>
        <v>9900</v>
      </c>
      <c r="F29" s="251">
        <f t="shared" si="1"/>
        <v>0</v>
      </c>
      <c r="G29" s="137">
        <f t="shared" ref="G29:G31" si="2">G28</f>
        <v>9900</v>
      </c>
      <c r="H29" s="246"/>
      <c r="I29" s="101"/>
      <c r="J29" s="101"/>
      <c r="K29" s="101"/>
      <c r="L29" s="101"/>
      <c r="M29" s="101"/>
      <c r="R29" s="101"/>
      <c r="Z29" s="118"/>
      <c r="AA29" s="118"/>
      <c r="AB29" s="118"/>
      <c r="AC29" s="118"/>
      <c r="AD29" s="118"/>
    </row>
    <row r="30" spans="1:30" ht="14.1" customHeight="1">
      <c r="A30" s="146" t="s">
        <v>36</v>
      </c>
      <c r="B30" s="146">
        <v>80</v>
      </c>
      <c r="C30" s="180" t="s">
        <v>32</v>
      </c>
      <c r="D30" s="160"/>
      <c r="E30" s="137">
        <f>E29</f>
        <v>9900</v>
      </c>
      <c r="F30" s="251">
        <f t="shared" ref="F30:F31" si="3">F29</f>
        <v>0</v>
      </c>
      <c r="G30" s="137">
        <f t="shared" si="2"/>
        <v>9900</v>
      </c>
      <c r="H30" s="245"/>
      <c r="I30" s="101"/>
      <c r="J30" s="101"/>
      <c r="K30" s="101"/>
      <c r="L30" s="101"/>
      <c r="M30" s="101"/>
      <c r="R30" s="101"/>
      <c r="Z30" s="118"/>
      <c r="AA30" s="118"/>
      <c r="AB30" s="118"/>
      <c r="AC30" s="118"/>
      <c r="AD30" s="118"/>
    </row>
    <row r="31" spans="1:30" s="164" customFormat="1" ht="14.1" customHeight="1">
      <c r="A31" s="146" t="s">
        <v>36</v>
      </c>
      <c r="B31" s="162">
        <v>3452</v>
      </c>
      <c r="C31" s="163" t="s">
        <v>35</v>
      </c>
      <c r="D31" s="160"/>
      <c r="E31" s="134">
        <f>E30</f>
        <v>9900</v>
      </c>
      <c r="F31" s="249">
        <f t="shared" si="3"/>
        <v>0</v>
      </c>
      <c r="G31" s="134">
        <f t="shared" si="2"/>
        <v>9900</v>
      </c>
      <c r="H31" s="245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</row>
    <row r="32" spans="1:30" ht="14.1" customHeight="1">
      <c r="A32" s="148" t="s">
        <v>36</v>
      </c>
      <c r="B32" s="148"/>
      <c r="C32" s="165" t="s">
        <v>40</v>
      </c>
      <c r="D32" s="161"/>
      <c r="E32" s="133">
        <f t="shared" ref="E32" si="4">E31</f>
        <v>9900</v>
      </c>
      <c r="F32" s="252">
        <f t="shared" ref="F32:G32" si="5">F31</f>
        <v>0</v>
      </c>
      <c r="G32" s="133">
        <f t="shared" si="5"/>
        <v>9900</v>
      </c>
      <c r="H32" s="245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64"/>
      <c r="AA32" s="164"/>
      <c r="AB32" s="164"/>
      <c r="AC32" s="118"/>
      <c r="AD32" s="118"/>
    </row>
    <row r="33" spans="1:30">
      <c r="A33" s="146"/>
      <c r="B33" s="146"/>
      <c r="C33" s="163"/>
      <c r="D33" s="160"/>
      <c r="E33" s="160"/>
      <c r="F33" s="249"/>
      <c r="G33" s="160"/>
      <c r="H33" s="245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64"/>
      <c r="AA33" s="164"/>
      <c r="AB33" s="164"/>
      <c r="AC33" s="118"/>
      <c r="AD33" s="118"/>
    </row>
    <row r="34" spans="1:30" ht="13.95" customHeight="1">
      <c r="A34" s="146"/>
      <c r="B34" s="146"/>
      <c r="C34" s="163" t="s">
        <v>13</v>
      </c>
      <c r="D34" s="160"/>
      <c r="E34" s="160"/>
      <c r="F34" s="249"/>
      <c r="G34" s="160"/>
      <c r="H34" s="245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64"/>
      <c r="AA34" s="164"/>
      <c r="AB34" s="164"/>
      <c r="AC34" s="118"/>
      <c r="AD34" s="118"/>
    </row>
    <row r="35" spans="1:30" ht="13.95" customHeight="1">
      <c r="A35" s="146" t="s">
        <v>41</v>
      </c>
      <c r="B35" s="162">
        <v>5452</v>
      </c>
      <c r="C35" s="163" t="s">
        <v>22</v>
      </c>
      <c r="D35" s="160"/>
      <c r="E35" s="160"/>
      <c r="F35" s="249"/>
      <c r="G35" s="160"/>
      <c r="H35" s="245"/>
      <c r="I35" s="101"/>
      <c r="J35" s="101"/>
      <c r="K35" s="101"/>
      <c r="L35" s="101"/>
      <c r="M35" s="101"/>
      <c r="R35" s="101"/>
      <c r="Z35" s="118"/>
      <c r="AA35" s="118"/>
      <c r="AB35" s="118"/>
      <c r="AC35" s="118"/>
      <c r="AD35" s="118"/>
    </row>
    <row r="36" spans="1:30" ht="13.95" customHeight="1">
      <c r="A36" s="146"/>
      <c r="B36" s="184">
        <v>1</v>
      </c>
      <c r="C36" s="180" t="s">
        <v>60</v>
      </c>
      <c r="D36" s="193"/>
      <c r="E36" s="193"/>
      <c r="F36" s="253"/>
      <c r="G36" s="193"/>
      <c r="H36" s="273"/>
      <c r="I36" s="101"/>
      <c r="J36" s="101"/>
      <c r="K36" s="101"/>
      <c r="L36" s="101"/>
      <c r="M36" s="101"/>
      <c r="R36" s="101"/>
      <c r="Z36" s="118"/>
      <c r="AA36" s="118"/>
      <c r="AB36" s="118"/>
      <c r="AC36" s="118"/>
      <c r="AD36" s="118"/>
    </row>
    <row r="37" spans="1:30" s="116" customFormat="1" ht="13.95" customHeight="1">
      <c r="A37" s="183"/>
      <c r="B37" s="175">
        <v>1.101</v>
      </c>
      <c r="C37" s="163" t="s">
        <v>63</v>
      </c>
      <c r="D37" s="193"/>
      <c r="E37" s="193"/>
      <c r="F37" s="253"/>
      <c r="G37" s="193"/>
      <c r="H37" s="27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</row>
    <row r="38" spans="1:30" s="192" customFormat="1" ht="26.4">
      <c r="A38" s="183"/>
      <c r="B38" s="184">
        <v>50</v>
      </c>
      <c r="C38" s="180" t="s">
        <v>82</v>
      </c>
      <c r="D38" s="149"/>
      <c r="E38" s="179"/>
      <c r="F38" s="248"/>
      <c r="G38" s="179"/>
      <c r="H38" s="270"/>
      <c r="I38" s="191"/>
      <c r="J38" s="191"/>
      <c r="K38" s="191"/>
      <c r="L38" s="191"/>
      <c r="M38" s="191"/>
      <c r="N38" s="191"/>
      <c r="O38" s="191"/>
      <c r="P38" s="191"/>
      <c r="Q38" s="191"/>
      <c r="R38" s="191"/>
      <c r="S38" s="191"/>
      <c r="T38" s="191"/>
      <c r="U38" s="191"/>
      <c r="V38" s="191"/>
      <c r="W38" s="191"/>
      <c r="X38" s="191"/>
      <c r="Y38" s="191"/>
    </row>
    <row r="39" spans="1:30" s="192" customFormat="1" ht="13.95" customHeight="1">
      <c r="A39" s="183"/>
      <c r="B39" s="184">
        <v>81</v>
      </c>
      <c r="C39" s="180" t="s">
        <v>64</v>
      </c>
      <c r="D39" s="149"/>
      <c r="E39" s="179"/>
      <c r="F39" s="248"/>
      <c r="G39" s="179"/>
      <c r="H39" s="270"/>
      <c r="I39" s="191"/>
      <c r="J39" s="191"/>
      <c r="K39" s="191"/>
      <c r="L39" s="191"/>
      <c r="M39" s="191"/>
      <c r="N39" s="191"/>
      <c r="O39" s="191"/>
      <c r="P39" s="191"/>
      <c r="Q39" s="191"/>
      <c r="R39" s="191"/>
      <c r="S39" s="191"/>
      <c r="T39" s="191"/>
      <c r="U39" s="191"/>
      <c r="V39" s="191"/>
      <c r="W39" s="191"/>
      <c r="X39" s="191"/>
      <c r="Y39" s="191"/>
    </row>
    <row r="40" spans="1:30" s="116" customFormat="1" ht="40.200000000000003" customHeight="1">
      <c r="A40" s="166" t="s">
        <v>112</v>
      </c>
      <c r="B40" s="185" t="s">
        <v>122</v>
      </c>
      <c r="C40" s="167" t="s">
        <v>123</v>
      </c>
      <c r="D40" s="135"/>
      <c r="E40" s="137">
        <v>8928</v>
      </c>
      <c r="F40" s="251">
        <v>0</v>
      </c>
      <c r="G40" s="134">
        <f t="shared" ref="G40" si="6">SUM(E40:F40)</f>
        <v>8928</v>
      </c>
      <c r="H40" s="272" t="s">
        <v>121</v>
      </c>
      <c r="I40" s="101" t="s">
        <v>26</v>
      </c>
      <c r="J40" s="101" t="s">
        <v>147</v>
      </c>
      <c r="K40" s="101" t="s">
        <v>148</v>
      </c>
      <c r="L40" s="101">
        <v>100</v>
      </c>
      <c r="M40" s="101" t="s">
        <v>149</v>
      </c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</row>
    <row r="41" spans="1:30" s="116" customFormat="1" ht="13.95" customHeight="1">
      <c r="A41" s="183" t="s">
        <v>36</v>
      </c>
      <c r="B41" s="184">
        <v>81</v>
      </c>
      <c r="C41" s="180" t="s">
        <v>64</v>
      </c>
      <c r="D41" s="149"/>
      <c r="E41" s="169">
        <f>SUM(E40:E40)</f>
        <v>8928</v>
      </c>
      <c r="F41" s="250">
        <f>SUM(F40:F40)</f>
        <v>0</v>
      </c>
      <c r="G41" s="169">
        <f>SUM(G40:G40)</f>
        <v>8928</v>
      </c>
      <c r="H41" s="271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</row>
    <row r="42" spans="1:30" s="116" customFormat="1" ht="30" customHeight="1">
      <c r="A42" s="183" t="s">
        <v>36</v>
      </c>
      <c r="B42" s="184">
        <v>50</v>
      </c>
      <c r="C42" s="180" t="s">
        <v>82</v>
      </c>
      <c r="D42" s="149"/>
      <c r="E42" s="155">
        <f>E41</f>
        <v>8928</v>
      </c>
      <c r="F42" s="254">
        <f t="shared" ref="F42:G42" si="7">F41</f>
        <v>0</v>
      </c>
      <c r="G42" s="155">
        <f t="shared" si="7"/>
        <v>8928</v>
      </c>
      <c r="H42" s="271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</row>
    <row r="43" spans="1:30" s="116" customFormat="1">
      <c r="A43" s="183" t="s">
        <v>36</v>
      </c>
      <c r="B43" s="175">
        <v>1.101</v>
      </c>
      <c r="C43" s="163" t="s">
        <v>63</v>
      </c>
      <c r="D43" s="149"/>
      <c r="E43" s="190">
        <f>SUM(E42,)</f>
        <v>8928</v>
      </c>
      <c r="F43" s="254">
        <f t="shared" ref="F43:G43" si="8">SUM(F42,)</f>
        <v>0</v>
      </c>
      <c r="G43" s="190">
        <f t="shared" si="8"/>
        <v>8928</v>
      </c>
      <c r="H43" s="270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</row>
    <row r="44" spans="1:30" s="116" customFormat="1" ht="10.199999999999999" customHeight="1">
      <c r="A44" s="183"/>
      <c r="B44" s="189"/>
      <c r="C44" s="163"/>
      <c r="D44" s="179"/>
      <c r="E44" s="179"/>
      <c r="F44" s="248"/>
      <c r="G44" s="160"/>
      <c r="H44" s="245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</row>
    <row r="45" spans="1:30" s="116" customFormat="1" ht="15.6" customHeight="1">
      <c r="A45" s="183"/>
      <c r="B45" s="175">
        <v>1.1020000000000001</v>
      </c>
      <c r="C45" s="168" t="s">
        <v>97</v>
      </c>
      <c r="D45" s="256"/>
      <c r="E45" s="188"/>
      <c r="F45" s="253"/>
      <c r="G45" s="188"/>
      <c r="H45" s="274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</row>
    <row r="46" spans="1:30" s="116" customFormat="1" ht="13.95" customHeight="1">
      <c r="A46" s="183"/>
      <c r="B46" s="184">
        <v>61</v>
      </c>
      <c r="C46" s="167" t="s">
        <v>33</v>
      </c>
      <c r="D46" s="256"/>
      <c r="E46" s="188"/>
      <c r="F46" s="253"/>
      <c r="G46" s="188"/>
      <c r="H46" s="274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</row>
    <row r="47" spans="1:30" s="116" customFormat="1" ht="26.25" customHeight="1">
      <c r="A47" s="183"/>
      <c r="B47" s="185" t="s">
        <v>92</v>
      </c>
      <c r="C47" s="167" t="s">
        <v>105</v>
      </c>
      <c r="D47" s="135"/>
      <c r="E47" s="134">
        <v>150000</v>
      </c>
      <c r="F47" s="249">
        <v>0</v>
      </c>
      <c r="G47" s="134">
        <f>SUM(E47:F47)</f>
        <v>150000</v>
      </c>
      <c r="H47" s="275" t="s">
        <v>134</v>
      </c>
      <c r="I47" s="171" t="s">
        <v>75</v>
      </c>
      <c r="J47" s="171" t="s">
        <v>72</v>
      </c>
      <c r="K47" s="187" t="s">
        <v>106</v>
      </c>
      <c r="L47" s="171">
        <v>100</v>
      </c>
      <c r="M47" s="186">
        <v>4011002023</v>
      </c>
      <c r="N47" s="103"/>
      <c r="O47" s="103"/>
      <c r="P47" s="103"/>
      <c r="Q47" s="103"/>
      <c r="R47" s="103"/>
      <c r="S47" s="103" t="s">
        <v>65</v>
      </c>
      <c r="T47" s="103" t="s">
        <v>65</v>
      </c>
      <c r="U47" s="103" t="s">
        <v>65</v>
      </c>
      <c r="V47" s="103" t="s">
        <v>65</v>
      </c>
      <c r="W47" s="103" t="s">
        <v>65</v>
      </c>
      <c r="X47" s="103" t="s">
        <v>65</v>
      </c>
      <c r="Y47" s="103" t="s">
        <v>65</v>
      </c>
      <c r="Z47" s="116" t="s">
        <v>65</v>
      </c>
      <c r="AA47" s="116" t="s">
        <v>65</v>
      </c>
      <c r="AB47" s="116" t="s">
        <v>65</v>
      </c>
    </row>
    <row r="48" spans="1:30" s="116" customFormat="1" ht="14.1" customHeight="1">
      <c r="A48" s="183" t="s">
        <v>36</v>
      </c>
      <c r="B48" s="184">
        <v>61</v>
      </c>
      <c r="C48" s="167" t="s">
        <v>33</v>
      </c>
      <c r="D48" s="135"/>
      <c r="E48" s="133">
        <f>SUM(E47:E47)</f>
        <v>150000</v>
      </c>
      <c r="F48" s="252">
        <f>SUM(F47:F47)</f>
        <v>0</v>
      </c>
      <c r="G48" s="133">
        <f>SUM(G47:G47)</f>
        <v>150000</v>
      </c>
      <c r="H48" s="246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</row>
    <row r="49" spans="1:30" s="116" customFormat="1" ht="14.1" customHeight="1">
      <c r="A49" s="183" t="s">
        <v>36</v>
      </c>
      <c r="B49" s="175">
        <v>1.1020000000000001</v>
      </c>
      <c r="C49" s="168" t="s">
        <v>97</v>
      </c>
      <c r="D49" s="135"/>
      <c r="E49" s="133">
        <f>E48</f>
        <v>150000</v>
      </c>
      <c r="F49" s="252">
        <f t="shared" ref="F49:G49" si="9">F48</f>
        <v>0</v>
      </c>
      <c r="G49" s="133">
        <f t="shared" si="9"/>
        <v>150000</v>
      </c>
      <c r="H49" s="246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</row>
    <row r="50" spans="1:30">
      <c r="A50" s="183" t="s">
        <v>36</v>
      </c>
      <c r="B50" s="257">
        <v>1</v>
      </c>
      <c r="C50" s="167" t="s">
        <v>60</v>
      </c>
      <c r="D50" s="135"/>
      <c r="E50" s="132">
        <f>E49+E43</f>
        <v>158928</v>
      </c>
      <c r="F50" s="255">
        <f>F49+F43</f>
        <v>0</v>
      </c>
      <c r="G50" s="132">
        <f>G49+G43</f>
        <v>158928</v>
      </c>
      <c r="H50" s="247"/>
      <c r="I50" s="101"/>
      <c r="J50" s="101"/>
      <c r="K50" s="101"/>
      <c r="L50" s="101"/>
      <c r="M50" s="101"/>
      <c r="R50" s="101"/>
      <c r="Z50" s="118"/>
      <c r="AA50" s="118"/>
      <c r="AB50" s="118"/>
      <c r="AC50" s="118"/>
      <c r="AD50" s="118"/>
    </row>
    <row r="51" spans="1:30" s="116" customFormat="1">
      <c r="A51" s="182" t="s">
        <v>36</v>
      </c>
      <c r="B51" s="181">
        <v>5452</v>
      </c>
      <c r="C51" s="158" t="s">
        <v>22</v>
      </c>
      <c r="D51" s="136"/>
      <c r="E51" s="133">
        <f t="shared" ref="E51:G52" si="10">E50</f>
        <v>158928</v>
      </c>
      <c r="F51" s="252">
        <f t="shared" si="10"/>
        <v>0</v>
      </c>
      <c r="G51" s="133">
        <f t="shared" si="10"/>
        <v>158928</v>
      </c>
      <c r="H51" s="246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</row>
    <row r="52" spans="1:30" s="116" customFormat="1">
      <c r="A52" s="148" t="s">
        <v>36</v>
      </c>
      <c r="B52" s="148"/>
      <c r="C52" s="165" t="s">
        <v>13</v>
      </c>
      <c r="D52" s="135"/>
      <c r="E52" s="134">
        <f t="shared" si="10"/>
        <v>158928</v>
      </c>
      <c r="F52" s="249">
        <f t="shared" si="10"/>
        <v>0</v>
      </c>
      <c r="G52" s="134">
        <f t="shared" si="10"/>
        <v>158928</v>
      </c>
      <c r="H52" s="246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</row>
    <row r="53" spans="1:30">
      <c r="A53" s="148" t="s">
        <v>36</v>
      </c>
      <c r="B53" s="148"/>
      <c r="C53" s="165" t="s">
        <v>37</v>
      </c>
      <c r="D53" s="161"/>
      <c r="E53" s="133">
        <f>E52+E32</f>
        <v>168828</v>
      </c>
      <c r="F53" s="252">
        <f>F52+F32</f>
        <v>0</v>
      </c>
      <c r="G53" s="161">
        <f>G52+G32</f>
        <v>168828</v>
      </c>
      <c r="H53" s="245"/>
      <c r="I53" s="101"/>
      <c r="J53" s="101"/>
      <c r="K53" s="101"/>
      <c r="L53" s="101"/>
      <c r="M53" s="101"/>
      <c r="R53" s="101"/>
      <c r="Z53" s="118"/>
      <c r="AA53" s="118"/>
      <c r="AB53" s="118"/>
      <c r="AC53" s="118"/>
      <c r="AD53" s="118"/>
    </row>
    <row r="54" spans="1:30">
      <c r="A54" s="266" t="s">
        <v>137</v>
      </c>
      <c r="B54" s="266"/>
      <c r="C54" s="266"/>
      <c r="D54" s="266"/>
      <c r="E54" s="266"/>
      <c r="F54" s="266"/>
      <c r="G54" s="266"/>
      <c r="H54" s="244"/>
      <c r="I54" s="174"/>
      <c r="J54" s="174"/>
      <c r="K54" s="174"/>
      <c r="L54" s="174"/>
      <c r="M54" s="174"/>
      <c r="N54" s="102"/>
      <c r="R54" s="101"/>
    </row>
    <row r="55" spans="1:30" ht="15.6" customHeight="1">
      <c r="A55" s="451" t="s">
        <v>111</v>
      </c>
      <c r="B55" s="451"/>
      <c r="C55" s="451"/>
      <c r="D55" s="174"/>
      <c r="E55" s="174"/>
      <c r="F55" s="174"/>
      <c r="G55" s="174"/>
      <c r="H55" s="244"/>
      <c r="I55" s="179"/>
      <c r="J55" s="174"/>
      <c r="K55" s="174"/>
      <c r="L55" s="174"/>
      <c r="M55" s="174"/>
      <c r="N55" s="102"/>
      <c r="R55" s="101"/>
      <c r="W55" s="118"/>
      <c r="X55" s="118"/>
      <c r="Y55" s="118"/>
      <c r="Z55" s="118"/>
      <c r="AA55" s="118"/>
      <c r="AB55" s="118"/>
      <c r="AC55" s="118"/>
      <c r="AD55" s="118"/>
    </row>
    <row r="56" spans="1:30">
      <c r="A56" s="239" t="s">
        <v>129</v>
      </c>
      <c r="B56" s="258" t="s">
        <v>136</v>
      </c>
      <c r="C56" s="240"/>
      <c r="D56" s="174"/>
      <c r="E56" s="174"/>
      <c r="F56" s="174"/>
      <c r="G56" s="174"/>
      <c r="H56" s="244"/>
      <c r="I56" s="179"/>
      <c r="J56" s="174"/>
      <c r="K56" s="174"/>
      <c r="L56" s="174"/>
      <c r="M56" s="174"/>
      <c r="N56" s="102"/>
      <c r="R56" s="101"/>
      <c r="W56" s="118"/>
      <c r="X56" s="118"/>
      <c r="Y56" s="118"/>
      <c r="Z56" s="118"/>
      <c r="AA56" s="118"/>
      <c r="AB56" s="118"/>
      <c r="AC56" s="118"/>
      <c r="AD56" s="118"/>
    </row>
    <row r="57" spans="1:30" ht="14.4" customHeight="1">
      <c r="A57" s="239" t="s">
        <v>130</v>
      </c>
      <c r="B57" s="451" t="s">
        <v>124</v>
      </c>
      <c r="C57" s="451"/>
      <c r="D57" s="451"/>
      <c r="E57" s="451"/>
      <c r="F57" s="451"/>
      <c r="G57" s="451"/>
      <c r="H57" s="244"/>
      <c r="I57" s="179"/>
      <c r="J57" s="174"/>
      <c r="K57" s="174"/>
      <c r="L57" s="174"/>
      <c r="M57" s="174"/>
      <c r="N57" s="102"/>
      <c r="R57" s="101"/>
      <c r="W57" s="118"/>
      <c r="X57" s="118"/>
      <c r="Y57" s="118"/>
      <c r="Z57" s="118"/>
      <c r="AA57" s="118"/>
      <c r="AB57" s="118"/>
      <c r="AC57" s="118"/>
      <c r="AD57" s="118"/>
    </row>
    <row r="58" spans="1:30" ht="14.4" customHeight="1">
      <c r="A58" s="259" t="s">
        <v>113</v>
      </c>
      <c r="B58" s="452" t="s">
        <v>116</v>
      </c>
      <c r="C58" s="452"/>
      <c r="D58" s="452"/>
      <c r="E58" s="452"/>
      <c r="F58" s="452"/>
      <c r="G58" s="452"/>
      <c r="H58" s="452"/>
      <c r="I58" s="174"/>
      <c r="J58" s="174"/>
      <c r="K58" s="174"/>
      <c r="L58" s="174"/>
      <c r="M58" s="174"/>
      <c r="N58" s="102"/>
      <c r="R58" s="101"/>
      <c r="W58" s="118"/>
      <c r="X58" s="118"/>
      <c r="Y58" s="118"/>
      <c r="Z58" s="118"/>
      <c r="AA58" s="118"/>
      <c r="AB58" s="118"/>
      <c r="AC58" s="118"/>
      <c r="AD58" s="118"/>
    </row>
    <row r="59" spans="1:30">
      <c r="A59" s="259" t="s">
        <v>131</v>
      </c>
      <c r="B59" s="260" t="s">
        <v>133</v>
      </c>
      <c r="C59" s="241"/>
      <c r="D59" s="241"/>
      <c r="E59" s="241"/>
      <c r="F59" s="241"/>
      <c r="G59" s="241"/>
      <c r="H59" s="259"/>
      <c r="I59" s="174"/>
      <c r="J59" s="174"/>
      <c r="K59" s="174"/>
      <c r="L59" s="174"/>
      <c r="M59" s="174"/>
      <c r="N59" s="102"/>
      <c r="R59" s="101"/>
      <c r="W59" s="118"/>
      <c r="X59" s="118"/>
      <c r="Y59" s="118"/>
      <c r="Z59" s="118"/>
      <c r="AA59" s="118"/>
      <c r="AB59" s="118"/>
      <c r="AC59" s="118"/>
      <c r="AD59" s="118"/>
    </row>
    <row r="60" spans="1:30">
      <c r="A60" s="259" t="s">
        <v>132</v>
      </c>
      <c r="B60" s="260" t="s">
        <v>138</v>
      </c>
      <c r="C60" s="241"/>
      <c r="D60" s="241"/>
      <c r="E60" s="241"/>
      <c r="F60" s="241"/>
      <c r="G60" s="241"/>
      <c r="H60" s="259"/>
      <c r="I60" s="174"/>
      <c r="J60" s="174"/>
      <c r="K60" s="174"/>
      <c r="L60" s="174"/>
      <c r="M60" s="174"/>
      <c r="N60" s="102"/>
      <c r="R60" s="101"/>
      <c r="W60" s="118"/>
      <c r="X60" s="118"/>
      <c r="Y60" s="118"/>
      <c r="Z60" s="118"/>
      <c r="AA60" s="118"/>
      <c r="AB60" s="118"/>
      <c r="AC60" s="118"/>
      <c r="AD60" s="118"/>
    </row>
    <row r="61" spans="1:30" ht="15" customHeight="1">
      <c r="A61" s="259" t="s">
        <v>134</v>
      </c>
      <c r="B61" s="260" t="s">
        <v>135</v>
      </c>
      <c r="C61" s="241"/>
      <c r="D61" s="241"/>
      <c r="E61" s="241"/>
      <c r="F61" s="241"/>
      <c r="G61" s="241"/>
      <c r="H61" s="259"/>
      <c r="I61" s="174"/>
      <c r="J61" s="174"/>
      <c r="K61" s="174"/>
      <c r="L61" s="174"/>
      <c r="M61" s="174"/>
      <c r="N61" s="102"/>
      <c r="R61" s="101"/>
      <c r="W61" s="118"/>
      <c r="X61" s="118"/>
      <c r="Y61" s="118"/>
      <c r="Z61" s="118"/>
      <c r="AA61" s="118"/>
      <c r="AB61" s="118"/>
      <c r="AC61" s="118"/>
      <c r="AD61" s="118"/>
    </row>
    <row r="62" spans="1:30">
      <c r="A62" s="178"/>
      <c r="B62" s="177"/>
      <c r="C62" s="176"/>
      <c r="D62" s="105" t="s">
        <v>43</v>
      </c>
      <c r="E62" s="106" t="s">
        <v>44</v>
      </c>
      <c r="F62" s="105" t="s">
        <v>39</v>
      </c>
      <c r="G62" s="106" t="s">
        <v>77</v>
      </c>
      <c r="H62" s="234"/>
      <c r="I62" s="174"/>
      <c r="J62" s="174"/>
      <c r="K62" s="174"/>
      <c r="L62" s="174"/>
      <c r="M62" s="174"/>
      <c r="N62" s="102"/>
      <c r="R62" s="101"/>
      <c r="W62" s="118"/>
      <c r="X62" s="118"/>
      <c r="Y62" s="118"/>
      <c r="Z62" s="118"/>
      <c r="AA62" s="118"/>
      <c r="AB62" s="118"/>
      <c r="AC62" s="118"/>
      <c r="AD62" s="118"/>
    </row>
    <row r="63" spans="1:30">
      <c r="A63" s="178"/>
      <c r="B63" s="177"/>
      <c r="C63" s="176"/>
      <c r="D63" s="174">
        <f>E47+E25+E21+E22+E26+E27</f>
        <v>156600</v>
      </c>
      <c r="E63" s="174">
        <f>E42+E24+E23</f>
        <v>12228</v>
      </c>
      <c r="F63" s="174"/>
      <c r="G63" s="174">
        <f>F63+E63+D63</f>
        <v>168828</v>
      </c>
      <c r="H63" s="244"/>
      <c r="I63" s="174"/>
      <c r="J63" s="174"/>
      <c r="K63" s="174"/>
      <c r="L63" s="174"/>
      <c r="M63" s="174"/>
      <c r="N63" s="102"/>
      <c r="R63" s="101"/>
      <c r="W63" s="118"/>
      <c r="X63" s="118"/>
      <c r="Y63" s="118"/>
      <c r="Z63" s="118"/>
      <c r="AA63" s="118"/>
      <c r="AB63" s="118"/>
      <c r="AC63" s="118"/>
      <c r="AD63" s="118"/>
    </row>
    <row r="64" spans="1:30">
      <c r="A64" s="178"/>
      <c r="B64" s="177"/>
      <c r="C64" s="176"/>
      <c r="D64" s="174"/>
      <c r="E64" s="174"/>
      <c r="F64" s="174"/>
      <c r="G64" s="174"/>
      <c r="H64" s="244"/>
      <c r="I64" s="174"/>
      <c r="J64" s="174"/>
      <c r="K64" s="174"/>
      <c r="L64" s="174"/>
      <c r="M64" s="174"/>
      <c r="N64" s="102"/>
      <c r="R64" s="101"/>
      <c r="W64" s="118"/>
      <c r="X64" s="118"/>
      <c r="Y64" s="118"/>
      <c r="Z64" s="118"/>
      <c r="AA64" s="118"/>
      <c r="AB64" s="118"/>
      <c r="AC64" s="118"/>
      <c r="AD64" s="118"/>
    </row>
    <row r="65" spans="1:30">
      <c r="A65" s="178"/>
      <c r="B65" s="177"/>
      <c r="C65" s="176"/>
      <c r="D65" s="174"/>
      <c r="E65" s="174"/>
      <c r="F65" s="174"/>
      <c r="G65" s="174"/>
      <c r="H65" s="244"/>
      <c r="I65" s="174"/>
      <c r="J65" s="174"/>
      <c r="K65" s="174"/>
      <c r="L65" s="174"/>
      <c r="M65" s="174"/>
      <c r="N65" s="102"/>
      <c r="R65" s="101"/>
      <c r="W65" s="118"/>
      <c r="X65" s="118"/>
      <c r="Y65" s="118"/>
      <c r="Z65" s="118"/>
      <c r="AA65" s="118"/>
      <c r="AB65" s="118"/>
      <c r="AC65" s="118"/>
      <c r="AD65" s="118"/>
    </row>
    <row r="66" spans="1:30">
      <c r="A66" s="178"/>
      <c r="B66" s="177"/>
      <c r="C66" s="176"/>
      <c r="D66" s="174"/>
      <c r="E66" s="174"/>
      <c r="F66" s="174"/>
      <c r="G66" s="174"/>
      <c r="H66" s="244"/>
      <c r="I66" s="174"/>
      <c r="J66" s="174"/>
      <c r="K66" s="174"/>
      <c r="L66" s="174"/>
      <c r="M66" s="174"/>
      <c r="N66" s="102"/>
      <c r="R66" s="101"/>
      <c r="W66" s="118"/>
      <c r="X66" s="118"/>
      <c r="Y66" s="118"/>
      <c r="Z66" s="118"/>
      <c r="AA66" s="118"/>
      <c r="AB66" s="118"/>
      <c r="AC66" s="118"/>
      <c r="AD66" s="118"/>
    </row>
    <row r="67" spans="1:30">
      <c r="A67" s="178"/>
      <c r="B67" s="177"/>
      <c r="C67" s="176"/>
      <c r="D67" s="174"/>
      <c r="E67" s="174"/>
      <c r="F67" s="174"/>
      <c r="G67" s="174"/>
      <c r="H67" s="244"/>
      <c r="I67" s="174"/>
      <c r="J67" s="174"/>
      <c r="K67" s="174"/>
      <c r="L67" s="174"/>
      <c r="M67" s="174"/>
      <c r="N67" s="102"/>
      <c r="R67" s="101"/>
      <c r="W67" s="118"/>
      <c r="X67" s="118"/>
      <c r="Y67" s="118"/>
      <c r="Z67" s="118"/>
      <c r="AA67" s="118"/>
      <c r="AB67" s="118"/>
      <c r="AC67" s="118"/>
      <c r="AD67" s="118"/>
    </row>
    <row r="68" spans="1:30">
      <c r="A68" s="146"/>
      <c r="B68" s="175"/>
      <c r="C68" s="170"/>
      <c r="D68" s="174"/>
      <c r="E68" s="174"/>
      <c r="F68" s="174"/>
      <c r="G68" s="174"/>
      <c r="H68" s="244"/>
      <c r="I68" s="174"/>
      <c r="J68" s="174"/>
      <c r="K68" s="174"/>
      <c r="L68" s="174"/>
      <c r="M68" s="174"/>
      <c r="N68" s="102"/>
      <c r="R68" s="101"/>
      <c r="W68" s="118"/>
      <c r="X68" s="118"/>
      <c r="Y68" s="118"/>
      <c r="Z68" s="118"/>
      <c r="AA68" s="118"/>
      <c r="AB68" s="118"/>
      <c r="AC68" s="118"/>
      <c r="AD68" s="118"/>
    </row>
    <row r="69" spans="1:30">
      <c r="A69" s="146"/>
      <c r="B69" s="146"/>
      <c r="C69" s="207"/>
      <c r="D69" s="174"/>
      <c r="E69" s="174"/>
      <c r="F69" s="174"/>
      <c r="G69" s="174"/>
      <c r="H69" s="244"/>
      <c r="I69" s="174"/>
      <c r="J69" s="174"/>
      <c r="K69" s="174"/>
      <c r="L69" s="174"/>
      <c r="M69" s="174"/>
      <c r="N69" s="102"/>
      <c r="W69" s="118"/>
      <c r="X69" s="118"/>
      <c r="Y69" s="118"/>
      <c r="Z69" s="118"/>
      <c r="AA69" s="118"/>
      <c r="AB69" s="118"/>
      <c r="AC69" s="118"/>
      <c r="AD69" s="118"/>
    </row>
    <row r="70" spans="1:30">
      <c r="A70" s="146"/>
      <c r="B70" s="146"/>
      <c r="C70" s="207"/>
      <c r="D70" s="138"/>
      <c r="E70" s="138"/>
      <c r="F70" s="138"/>
      <c r="G70" s="138"/>
      <c r="H70" s="138"/>
      <c r="I70" s="138"/>
      <c r="J70" s="138"/>
      <c r="K70" s="151"/>
      <c r="L70" s="151"/>
      <c r="M70" s="151"/>
      <c r="N70" s="102"/>
      <c r="W70" s="118"/>
      <c r="X70" s="118"/>
      <c r="Y70" s="118"/>
      <c r="Z70" s="118"/>
      <c r="AA70" s="118"/>
      <c r="AB70" s="118"/>
      <c r="AC70" s="118"/>
      <c r="AD70" s="118"/>
    </row>
    <row r="71" spans="1:30">
      <c r="A71" s="146"/>
      <c r="B71" s="146"/>
      <c r="C71" s="207"/>
      <c r="D71" s="205"/>
      <c r="E71" s="205"/>
      <c r="F71" s="205"/>
      <c r="G71" s="205"/>
      <c r="H71" s="276"/>
      <c r="I71" s="205"/>
      <c r="J71" s="205"/>
      <c r="K71" s="151"/>
      <c r="L71" s="151"/>
      <c r="M71" s="151"/>
      <c r="N71" s="102"/>
      <c r="W71" s="118"/>
      <c r="X71" s="118"/>
      <c r="Y71" s="118"/>
      <c r="Z71" s="118"/>
      <c r="AA71" s="118"/>
      <c r="AB71" s="118"/>
      <c r="AC71" s="118"/>
      <c r="AD71" s="118"/>
    </row>
    <row r="72" spans="1:30">
      <c r="A72" s="146"/>
      <c r="B72" s="146"/>
      <c r="C72" s="208"/>
      <c r="D72" s="206"/>
      <c r="E72" s="206"/>
      <c r="F72" s="206"/>
      <c r="G72" s="206"/>
      <c r="H72" s="276"/>
      <c r="I72" s="206"/>
      <c r="J72" s="206"/>
      <c r="K72" s="151"/>
      <c r="L72" s="151"/>
      <c r="M72" s="151"/>
      <c r="N72" s="102"/>
      <c r="W72" s="118"/>
      <c r="X72" s="118"/>
      <c r="Y72" s="118"/>
      <c r="Z72" s="118"/>
      <c r="AA72" s="118"/>
      <c r="AB72" s="118"/>
      <c r="AC72" s="118"/>
      <c r="AD72" s="118"/>
    </row>
    <row r="73" spans="1:30">
      <c r="A73" s="146"/>
      <c r="B73" s="146"/>
      <c r="C73" s="207"/>
      <c r="D73" s="151"/>
      <c r="E73" s="151"/>
      <c r="F73" s="151"/>
      <c r="G73" s="151"/>
      <c r="H73" s="244"/>
      <c r="I73" s="151"/>
      <c r="J73" s="151"/>
      <c r="K73" s="151"/>
      <c r="L73" s="151"/>
      <c r="M73" s="151"/>
      <c r="N73" s="102"/>
      <c r="V73" s="173"/>
      <c r="W73" s="118"/>
      <c r="X73" s="118"/>
      <c r="Y73" s="118"/>
      <c r="Z73" s="118"/>
      <c r="AA73" s="118"/>
      <c r="AB73" s="118"/>
      <c r="AC73" s="118"/>
      <c r="AD73" s="118"/>
    </row>
    <row r="74" spans="1:30">
      <c r="A74" s="146"/>
      <c r="B74" s="146"/>
      <c r="C74" s="208"/>
      <c r="D74" s="151"/>
      <c r="E74" s="151"/>
      <c r="F74" s="151"/>
      <c r="G74" s="151"/>
      <c r="H74" s="244"/>
      <c r="I74" s="151"/>
      <c r="J74" s="151"/>
      <c r="K74" s="151"/>
      <c r="L74" s="151"/>
      <c r="M74" s="151"/>
      <c r="N74" s="102"/>
      <c r="Q74" s="144"/>
      <c r="W74" s="118"/>
      <c r="X74" s="118"/>
      <c r="Y74" s="118"/>
      <c r="Z74" s="118"/>
      <c r="AA74" s="118"/>
      <c r="AB74" s="118"/>
      <c r="AC74" s="118"/>
      <c r="AD74" s="118"/>
    </row>
    <row r="75" spans="1:30">
      <c r="A75" s="146"/>
      <c r="B75" s="146"/>
      <c r="C75" s="208"/>
      <c r="D75" s="151"/>
      <c r="E75" s="151"/>
      <c r="F75" s="151"/>
      <c r="G75" s="151"/>
      <c r="H75" s="244"/>
      <c r="I75" s="151"/>
      <c r="J75" s="151"/>
      <c r="K75" s="151"/>
      <c r="L75" s="151"/>
      <c r="M75" s="151"/>
      <c r="N75" s="102"/>
      <c r="Q75" s="144"/>
      <c r="W75" s="118"/>
      <c r="X75" s="118"/>
      <c r="Y75" s="118"/>
      <c r="Z75" s="118"/>
      <c r="AA75" s="118"/>
      <c r="AB75" s="118"/>
      <c r="AC75" s="118"/>
      <c r="AD75" s="118"/>
    </row>
    <row r="76" spans="1:30">
      <c r="A76" s="164"/>
      <c r="B76" s="146"/>
      <c r="C76" s="208"/>
      <c r="D76" s="151"/>
      <c r="E76" s="151"/>
      <c r="F76" s="151"/>
      <c r="G76" s="151"/>
      <c r="H76" s="244"/>
      <c r="I76" s="151"/>
      <c r="J76" s="151"/>
      <c r="K76" s="151"/>
      <c r="L76" s="151"/>
      <c r="M76" s="151"/>
      <c r="N76" s="164"/>
      <c r="O76" s="118"/>
      <c r="P76" s="118"/>
      <c r="Q76" s="118"/>
      <c r="R76" s="118"/>
      <c r="S76" s="118"/>
      <c r="T76" s="118"/>
      <c r="U76" s="118"/>
      <c r="V76" s="118"/>
      <c r="W76" s="118"/>
      <c r="X76" s="118"/>
      <c r="Y76" s="118"/>
      <c r="Z76" s="118"/>
      <c r="AA76" s="118"/>
      <c r="AB76" s="118"/>
      <c r="AC76" s="118"/>
      <c r="AD76" s="118"/>
    </row>
    <row r="77" spans="1:30">
      <c r="A77" s="164"/>
      <c r="B77" s="146"/>
      <c r="C77" s="208"/>
      <c r="D77" s="151"/>
      <c r="E77" s="151"/>
      <c r="F77" s="151"/>
      <c r="G77" s="151"/>
      <c r="H77" s="244"/>
      <c r="I77" s="151"/>
      <c r="J77" s="151"/>
      <c r="K77" s="151"/>
      <c r="L77" s="151"/>
      <c r="M77" s="151"/>
      <c r="N77" s="164"/>
      <c r="O77" s="118"/>
      <c r="P77" s="118"/>
      <c r="Q77" s="118"/>
      <c r="R77" s="118"/>
      <c r="S77" s="118"/>
      <c r="T77" s="118"/>
      <c r="U77" s="118"/>
      <c r="V77" s="118"/>
      <c r="W77" s="118"/>
      <c r="X77" s="118"/>
      <c r="Y77" s="118"/>
      <c r="Z77" s="118"/>
      <c r="AA77" s="118"/>
      <c r="AB77" s="118"/>
      <c r="AC77" s="118"/>
      <c r="AD77" s="118"/>
    </row>
    <row r="78" spans="1:30">
      <c r="A78" s="164"/>
      <c r="B78" s="146"/>
      <c r="C78" s="208"/>
      <c r="D78" s="151"/>
      <c r="E78" s="151"/>
      <c r="F78" s="151"/>
      <c r="G78" s="151"/>
      <c r="H78" s="244"/>
      <c r="I78" s="151"/>
      <c r="J78" s="151"/>
      <c r="K78" s="151"/>
      <c r="L78" s="151"/>
      <c r="M78" s="151"/>
      <c r="N78" s="164"/>
      <c r="O78" s="118"/>
      <c r="P78" s="118"/>
      <c r="Q78" s="118"/>
      <c r="R78" s="118"/>
      <c r="S78" s="118"/>
      <c r="T78" s="118"/>
      <c r="U78" s="118"/>
      <c r="V78" s="118"/>
      <c r="W78" s="118"/>
      <c r="X78" s="118"/>
      <c r="Y78" s="118"/>
      <c r="Z78" s="118"/>
      <c r="AA78" s="118"/>
      <c r="AB78" s="118"/>
      <c r="AC78" s="118"/>
      <c r="AD78" s="118"/>
    </row>
    <row r="79" spans="1:30">
      <c r="A79" s="164"/>
      <c r="B79" s="146"/>
      <c r="C79" s="208"/>
      <c r="D79" s="151"/>
      <c r="E79" s="151"/>
      <c r="F79" s="151"/>
      <c r="G79" s="151"/>
      <c r="H79" s="244"/>
      <c r="I79" s="151"/>
      <c r="J79" s="151"/>
      <c r="K79" s="151"/>
      <c r="L79" s="151"/>
      <c r="M79" s="151"/>
      <c r="N79" s="164"/>
      <c r="O79" s="118"/>
      <c r="P79" s="118"/>
      <c r="Q79" s="118"/>
      <c r="R79" s="118"/>
      <c r="S79" s="118"/>
      <c r="T79" s="118"/>
      <c r="U79" s="118"/>
      <c r="V79" s="118"/>
      <c r="W79" s="118"/>
      <c r="X79" s="118"/>
      <c r="Y79" s="118"/>
      <c r="Z79" s="118"/>
      <c r="AA79" s="118"/>
      <c r="AB79" s="118"/>
      <c r="AC79" s="118"/>
      <c r="AD79" s="118"/>
    </row>
    <row r="80" spans="1:30">
      <c r="A80" s="164"/>
      <c r="B80" s="146"/>
      <c r="C80" s="207"/>
      <c r="D80" s="151"/>
      <c r="E80" s="151"/>
      <c r="F80" s="151"/>
      <c r="G80" s="151"/>
      <c r="H80" s="244"/>
      <c r="I80" s="151"/>
      <c r="J80" s="151"/>
      <c r="K80" s="151"/>
      <c r="L80" s="151"/>
      <c r="M80" s="151"/>
      <c r="N80" s="164"/>
      <c r="O80" s="118"/>
      <c r="P80" s="118"/>
      <c r="Q80" s="118"/>
      <c r="R80" s="118"/>
      <c r="S80" s="118"/>
      <c r="T80" s="118"/>
      <c r="U80" s="118"/>
      <c r="V80" s="118"/>
      <c r="W80" s="118"/>
      <c r="X80" s="118"/>
      <c r="Y80" s="118"/>
      <c r="Z80" s="118"/>
      <c r="AA80" s="118"/>
      <c r="AB80" s="118"/>
      <c r="AC80" s="118"/>
      <c r="AD80" s="118"/>
    </row>
    <row r="81" spans="1:30">
      <c r="A81" s="164"/>
      <c r="B81" s="146"/>
      <c r="C81" s="207"/>
      <c r="D81" s="151"/>
      <c r="E81" s="151"/>
      <c r="F81" s="151"/>
      <c r="G81" s="151"/>
      <c r="H81" s="244"/>
      <c r="I81" s="151"/>
      <c r="J81" s="151"/>
      <c r="K81" s="151"/>
      <c r="L81" s="151"/>
      <c r="M81" s="151"/>
      <c r="N81" s="164"/>
      <c r="O81" s="118"/>
      <c r="P81" s="118"/>
      <c r="Q81" s="118"/>
      <c r="R81" s="118"/>
      <c r="S81" s="118"/>
      <c r="T81" s="118"/>
      <c r="U81" s="118"/>
      <c r="V81" s="118"/>
      <c r="W81" s="118"/>
      <c r="X81" s="118"/>
      <c r="Y81" s="118"/>
      <c r="Z81" s="118"/>
      <c r="AA81" s="118"/>
      <c r="AB81" s="118"/>
      <c r="AC81" s="118"/>
      <c r="AD81" s="118"/>
    </row>
    <row r="82" spans="1:30">
      <c r="A82" s="164"/>
      <c r="B82" s="146"/>
      <c r="C82" s="207"/>
      <c r="D82" s="151"/>
      <c r="E82" s="151"/>
      <c r="F82" s="151"/>
      <c r="G82" s="151"/>
      <c r="H82" s="244"/>
      <c r="I82" s="151"/>
      <c r="J82" s="151"/>
      <c r="K82" s="151"/>
      <c r="L82" s="151"/>
      <c r="M82" s="151"/>
      <c r="N82" s="164"/>
      <c r="O82" s="118"/>
      <c r="P82" s="118"/>
      <c r="Q82" s="118"/>
      <c r="R82" s="118"/>
      <c r="S82" s="118"/>
      <c r="T82" s="118"/>
      <c r="U82" s="118"/>
      <c r="V82" s="118"/>
      <c r="W82" s="118"/>
      <c r="X82" s="118"/>
      <c r="Y82" s="118"/>
      <c r="Z82" s="118"/>
      <c r="AA82" s="118"/>
      <c r="AB82" s="118"/>
      <c r="AC82" s="118"/>
      <c r="AD82" s="118"/>
    </row>
    <row r="83" spans="1:30">
      <c r="A83" s="164"/>
      <c r="B83" s="146"/>
      <c r="C83" s="207"/>
      <c r="D83" s="151"/>
      <c r="E83" s="151"/>
      <c r="F83" s="151"/>
      <c r="G83" s="151"/>
      <c r="H83" s="244"/>
      <c r="I83" s="151"/>
      <c r="J83" s="151"/>
      <c r="K83" s="151"/>
      <c r="L83" s="151"/>
      <c r="M83" s="151"/>
      <c r="N83" s="164"/>
      <c r="O83" s="118"/>
      <c r="P83" s="118"/>
      <c r="Q83" s="118"/>
      <c r="R83" s="118"/>
      <c r="S83" s="118"/>
      <c r="T83" s="118"/>
      <c r="U83" s="118"/>
      <c r="V83" s="118"/>
      <c r="W83" s="118"/>
      <c r="X83" s="118"/>
      <c r="Y83" s="118"/>
      <c r="Z83" s="118"/>
      <c r="AA83" s="118"/>
      <c r="AB83" s="118"/>
      <c r="AC83" s="118"/>
      <c r="AD83" s="118"/>
    </row>
    <row r="84" spans="1:30">
      <c r="A84" s="164"/>
      <c r="B84" s="146"/>
      <c r="C84" s="207"/>
      <c r="D84" s="151"/>
      <c r="E84" s="151"/>
      <c r="F84" s="151"/>
      <c r="G84" s="151"/>
      <c r="H84" s="244"/>
      <c r="I84" s="151"/>
      <c r="J84" s="151"/>
      <c r="K84" s="151"/>
      <c r="L84" s="151"/>
      <c r="M84" s="151"/>
      <c r="N84" s="164"/>
      <c r="O84" s="118"/>
      <c r="P84" s="118"/>
      <c r="Q84" s="118"/>
      <c r="R84" s="118"/>
      <c r="S84" s="118"/>
      <c r="T84" s="118"/>
      <c r="U84" s="118"/>
      <c r="V84" s="118"/>
      <c r="W84" s="118"/>
      <c r="X84" s="118"/>
      <c r="Y84" s="118"/>
      <c r="Z84" s="118"/>
      <c r="AA84" s="118"/>
      <c r="AB84" s="118"/>
      <c r="AC84" s="118"/>
      <c r="AD84" s="118"/>
    </row>
    <row r="85" spans="1:30">
      <c r="A85" s="164"/>
      <c r="B85" s="146"/>
      <c r="C85" s="207"/>
      <c r="D85" s="151"/>
      <c r="E85" s="151"/>
      <c r="F85" s="151"/>
      <c r="G85" s="151"/>
      <c r="H85" s="244"/>
      <c r="I85" s="151"/>
      <c r="J85" s="151"/>
      <c r="K85" s="151"/>
      <c r="L85" s="151"/>
      <c r="M85" s="151"/>
      <c r="N85" s="164"/>
      <c r="O85" s="118"/>
      <c r="P85" s="118"/>
      <c r="Q85" s="118"/>
      <c r="R85" s="118"/>
      <c r="S85" s="118"/>
      <c r="T85" s="118"/>
      <c r="U85" s="118"/>
      <c r="V85" s="118"/>
      <c r="W85" s="118"/>
      <c r="X85" s="118"/>
      <c r="Y85" s="118"/>
      <c r="Z85" s="118"/>
      <c r="AA85" s="118"/>
      <c r="AB85" s="118"/>
      <c r="AC85" s="118"/>
      <c r="AD85" s="118"/>
    </row>
    <row r="86" spans="1:30">
      <c r="A86" s="164"/>
      <c r="B86" s="146"/>
      <c r="C86" s="207"/>
      <c r="D86" s="151"/>
      <c r="E86" s="151"/>
      <c r="F86" s="151"/>
      <c r="G86" s="151"/>
      <c r="H86" s="244"/>
      <c r="I86" s="151"/>
      <c r="J86" s="151"/>
      <c r="K86" s="151"/>
      <c r="L86" s="151"/>
      <c r="M86" s="151"/>
      <c r="N86" s="164"/>
      <c r="O86" s="118"/>
      <c r="P86" s="118"/>
      <c r="Q86" s="118"/>
      <c r="R86" s="118"/>
      <c r="S86" s="118"/>
      <c r="T86" s="118"/>
      <c r="U86" s="118"/>
      <c r="V86" s="118"/>
      <c r="W86" s="118"/>
      <c r="X86" s="118"/>
      <c r="Y86" s="118"/>
      <c r="Z86" s="118"/>
      <c r="AA86" s="118"/>
      <c r="AB86" s="118"/>
      <c r="AC86" s="118"/>
      <c r="AD86" s="118"/>
    </row>
    <row r="87" spans="1:30">
      <c r="A87" s="164"/>
      <c r="B87" s="146"/>
      <c r="C87" s="207"/>
      <c r="D87" s="151"/>
      <c r="E87" s="151"/>
      <c r="F87" s="151"/>
      <c r="G87" s="151"/>
      <c r="H87" s="244"/>
      <c r="I87" s="151"/>
      <c r="J87" s="151"/>
      <c r="K87" s="151"/>
      <c r="L87" s="151"/>
      <c r="M87" s="151"/>
      <c r="N87" s="164"/>
      <c r="O87" s="118"/>
      <c r="P87" s="118"/>
      <c r="Q87" s="118"/>
      <c r="R87" s="118"/>
      <c r="S87" s="118"/>
      <c r="T87" s="118"/>
      <c r="U87" s="118"/>
      <c r="V87" s="118"/>
      <c r="W87" s="118"/>
      <c r="X87" s="118"/>
      <c r="Y87" s="118"/>
      <c r="Z87" s="118"/>
      <c r="AA87" s="118"/>
      <c r="AB87" s="118"/>
      <c r="AC87" s="118"/>
      <c r="AD87" s="118"/>
    </row>
    <row r="88" spans="1:30">
      <c r="A88" s="164"/>
      <c r="B88" s="146"/>
      <c r="C88" s="209"/>
      <c r="D88" s="151"/>
      <c r="E88" s="151"/>
      <c r="F88" s="151"/>
      <c r="G88" s="151"/>
      <c r="H88" s="244"/>
      <c r="I88" s="151"/>
      <c r="J88" s="151"/>
      <c r="K88" s="151"/>
      <c r="L88" s="151"/>
      <c r="M88" s="151"/>
      <c r="N88" s="164"/>
      <c r="O88" s="118"/>
      <c r="P88" s="118"/>
      <c r="Q88" s="118"/>
      <c r="R88" s="118"/>
      <c r="S88" s="118"/>
      <c r="T88" s="118"/>
      <c r="U88" s="118"/>
      <c r="V88" s="118"/>
      <c r="W88" s="118"/>
      <c r="X88" s="118"/>
      <c r="Y88" s="118"/>
      <c r="Z88" s="118"/>
      <c r="AA88" s="118"/>
      <c r="AB88" s="118"/>
      <c r="AC88" s="118"/>
      <c r="AD88" s="118"/>
    </row>
    <row r="89" spans="1:30">
      <c r="A89" s="164"/>
      <c r="B89" s="210"/>
      <c r="C89" s="207"/>
      <c r="D89" s="151"/>
      <c r="E89" s="151"/>
      <c r="F89" s="151"/>
      <c r="G89" s="151"/>
      <c r="H89" s="244"/>
      <c r="I89" s="151"/>
      <c r="J89" s="151"/>
      <c r="K89" s="151"/>
      <c r="L89" s="151"/>
      <c r="M89" s="151"/>
      <c r="N89" s="164"/>
      <c r="O89" s="118"/>
      <c r="P89" s="118"/>
      <c r="Q89" s="118"/>
      <c r="R89" s="118"/>
      <c r="S89" s="118"/>
      <c r="T89" s="118"/>
      <c r="U89" s="118"/>
      <c r="V89" s="118"/>
      <c r="W89" s="118"/>
      <c r="X89" s="118"/>
      <c r="Y89" s="118"/>
      <c r="Z89" s="118"/>
      <c r="AA89" s="118"/>
      <c r="AB89" s="118"/>
      <c r="AC89" s="118"/>
      <c r="AD89" s="118"/>
    </row>
    <row r="90" spans="1:30">
      <c r="A90" s="164"/>
      <c r="B90" s="210"/>
      <c r="C90" s="207"/>
      <c r="D90" s="151"/>
      <c r="E90" s="151"/>
      <c r="F90" s="151"/>
      <c r="G90" s="151"/>
      <c r="H90" s="244"/>
      <c r="I90" s="151"/>
      <c r="J90" s="151"/>
      <c r="K90" s="151"/>
      <c r="L90" s="151"/>
      <c r="M90" s="151"/>
      <c r="N90" s="164"/>
      <c r="O90" s="118"/>
      <c r="P90" s="118"/>
      <c r="Q90" s="118"/>
      <c r="R90" s="118"/>
      <c r="S90" s="118"/>
      <c r="T90" s="118"/>
      <c r="U90" s="118"/>
      <c r="V90" s="118"/>
      <c r="W90" s="118"/>
      <c r="X90" s="118"/>
      <c r="Y90" s="118"/>
      <c r="Z90" s="118"/>
      <c r="AA90" s="118"/>
      <c r="AB90" s="118"/>
      <c r="AC90" s="118"/>
      <c r="AD90" s="118"/>
    </row>
    <row r="91" spans="1:30">
      <c r="A91" s="164"/>
      <c r="B91" s="210"/>
      <c r="C91" s="207"/>
      <c r="D91" s="151"/>
      <c r="E91" s="151"/>
      <c r="F91" s="151"/>
      <c r="G91" s="151"/>
      <c r="H91" s="244"/>
      <c r="I91" s="151"/>
      <c r="J91" s="151"/>
      <c r="K91" s="151"/>
      <c r="L91" s="151"/>
      <c r="M91" s="151"/>
      <c r="N91" s="164"/>
      <c r="O91" s="118"/>
      <c r="P91" s="118"/>
      <c r="Q91" s="118"/>
      <c r="R91" s="118"/>
      <c r="S91" s="118"/>
      <c r="T91" s="118"/>
      <c r="U91" s="118"/>
      <c r="V91" s="118"/>
      <c r="W91" s="118"/>
      <c r="X91" s="118"/>
      <c r="Y91" s="118"/>
      <c r="Z91" s="118"/>
      <c r="AA91" s="118"/>
      <c r="AB91" s="118"/>
      <c r="AC91" s="118"/>
      <c r="AD91" s="118"/>
    </row>
    <row r="92" spans="1:30">
      <c r="A92" s="164"/>
      <c r="B92" s="210"/>
      <c r="C92" s="146"/>
      <c r="D92" s="151"/>
      <c r="E92" s="151"/>
      <c r="F92" s="151"/>
      <c r="G92" s="151"/>
      <c r="H92" s="244"/>
      <c r="I92" s="151"/>
      <c r="J92" s="151"/>
      <c r="K92" s="151"/>
      <c r="L92" s="151"/>
      <c r="M92" s="151"/>
      <c r="N92" s="164"/>
      <c r="O92" s="118"/>
      <c r="P92" s="118"/>
      <c r="Q92" s="118"/>
      <c r="R92" s="118"/>
      <c r="S92" s="118"/>
      <c r="T92" s="118"/>
      <c r="U92" s="118"/>
      <c r="V92" s="118"/>
      <c r="W92" s="118"/>
      <c r="X92" s="118"/>
      <c r="Y92" s="118"/>
      <c r="Z92" s="118"/>
      <c r="AA92" s="118"/>
      <c r="AB92" s="118"/>
      <c r="AC92" s="118"/>
      <c r="AD92" s="118"/>
    </row>
    <row r="93" spans="1:30">
      <c r="A93" s="164"/>
      <c r="B93" s="210"/>
      <c r="C93" s="207"/>
      <c r="D93" s="151"/>
      <c r="E93" s="151"/>
      <c r="F93" s="151"/>
      <c r="G93" s="151"/>
      <c r="H93" s="244"/>
      <c r="I93" s="151"/>
      <c r="J93" s="151"/>
      <c r="K93" s="151"/>
      <c r="L93" s="151"/>
      <c r="M93" s="151"/>
      <c r="N93" s="164"/>
      <c r="O93" s="118"/>
      <c r="P93" s="118"/>
      <c r="Q93" s="118"/>
      <c r="R93" s="118"/>
      <c r="S93" s="118"/>
      <c r="T93" s="118"/>
      <c r="U93" s="118"/>
      <c r="V93" s="118"/>
      <c r="W93" s="118"/>
      <c r="X93" s="118"/>
      <c r="Y93" s="118"/>
      <c r="Z93" s="118"/>
      <c r="AA93" s="118"/>
      <c r="AB93" s="118"/>
      <c r="AC93" s="118"/>
      <c r="AD93" s="118"/>
    </row>
    <row r="94" spans="1:30">
      <c r="A94" s="164"/>
      <c r="B94" s="210"/>
      <c r="C94" s="207"/>
      <c r="D94" s="151"/>
      <c r="E94" s="151"/>
      <c r="F94" s="151"/>
      <c r="G94" s="151"/>
      <c r="H94" s="244"/>
      <c r="I94" s="151"/>
      <c r="J94" s="151"/>
      <c r="K94" s="151"/>
      <c r="L94" s="151"/>
      <c r="M94" s="151"/>
      <c r="N94" s="164"/>
      <c r="O94" s="118"/>
      <c r="P94" s="118"/>
      <c r="Q94" s="118"/>
      <c r="R94" s="118"/>
      <c r="S94" s="118"/>
      <c r="T94" s="118"/>
      <c r="U94" s="118"/>
      <c r="V94" s="118"/>
      <c r="W94" s="118"/>
      <c r="X94" s="118"/>
      <c r="Y94" s="118"/>
      <c r="Z94" s="118"/>
      <c r="AA94" s="118"/>
      <c r="AB94" s="118"/>
      <c r="AC94" s="118"/>
      <c r="AD94" s="118"/>
    </row>
    <row r="95" spans="1:30">
      <c r="A95" s="164"/>
      <c r="B95" s="210"/>
      <c r="C95" s="207"/>
      <c r="D95" s="151"/>
      <c r="E95" s="151"/>
      <c r="F95" s="151"/>
      <c r="G95" s="151"/>
      <c r="H95" s="244"/>
      <c r="I95" s="151"/>
      <c r="J95" s="151"/>
      <c r="K95" s="151"/>
      <c r="L95" s="151"/>
      <c r="M95" s="151"/>
      <c r="N95" s="164"/>
      <c r="O95" s="118"/>
      <c r="P95" s="118"/>
      <c r="Q95" s="118"/>
      <c r="R95" s="118"/>
      <c r="S95" s="118"/>
      <c r="T95" s="118"/>
      <c r="U95" s="118"/>
      <c r="V95" s="118"/>
      <c r="W95" s="118"/>
      <c r="X95" s="118"/>
      <c r="Y95" s="118"/>
      <c r="Z95" s="118"/>
      <c r="AA95" s="118"/>
      <c r="AB95" s="118"/>
      <c r="AC95" s="118"/>
      <c r="AD95" s="118"/>
    </row>
    <row r="96" spans="1:30">
      <c r="A96" s="164"/>
      <c r="B96" s="146"/>
      <c r="C96" s="207"/>
      <c r="D96" s="151"/>
      <c r="E96" s="151"/>
      <c r="F96" s="151"/>
      <c r="G96" s="151"/>
      <c r="H96" s="244"/>
      <c r="I96" s="151"/>
      <c r="J96" s="151"/>
      <c r="K96" s="151"/>
      <c r="L96" s="151"/>
      <c r="M96" s="151"/>
      <c r="N96" s="164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118"/>
      <c r="AA96" s="118"/>
      <c r="AB96" s="118"/>
      <c r="AC96" s="118"/>
      <c r="AD96" s="118"/>
    </row>
    <row r="97" spans="1:30">
      <c r="A97" s="164"/>
      <c r="B97" s="146"/>
      <c r="C97" s="207"/>
      <c r="D97" s="151"/>
      <c r="E97" s="151"/>
      <c r="F97" s="151"/>
      <c r="G97" s="151"/>
      <c r="H97" s="244"/>
      <c r="I97" s="151"/>
      <c r="J97" s="151"/>
      <c r="K97" s="151"/>
      <c r="L97" s="151"/>
      <c r="M97" s="151"/>
      <c r="N97" s="164"/>
      <c r="O97" s="118"/>
      <c r="P97" s="118"/>
      <c r="Q97" s="118"/>
      <c r="R97" s="118"/>
      <c r="S97" s="118"/>
      <c r="T97" s="118"/>
      <c r="U97" s="118"/>
      <c r="V97" s="118"/>
      <c r="W97" s="118"/>
      <c r="X97" s="118"/>
      <c r="Y97" s="118"/>
      <c r="Z97" s="118"/>
      <c r="AA97" s="118"/>
      <c r="AB97" s="118"/>
      <c r="AC97" s="118"/>
      <c r="AD97" s="118"/>
    </row>
    <row r="98" spans="1:30">
      <c r="A98" s="164"/>
      <c r="B98" s="146"/>
      <c r="C98" s="207"/>
      <c r="D98" s="151"/>
      <c r="E98" s="151"/>
      <c r="F98" s="151"/>
      <c r="G98" s="151"/>
      <c r="H98" s="244"/>
      <c r="I98" s="151"/>
      <c r="J98" s="151"/>
      <c r="K98" s="151"/>
      <c r="L98" s="151"/>
      <c r="M98" s="151"/>
      <c r="N98" s="164"/>
      <c r="O98" s="118"/>
      <c r="P98" s="118"/>
      <c r="Q98" s="118"/>
      <c r="R98" s="118"/>
      <c r="S98" s="118"/>
      <c r="T98" s="118"/>
      <c r="U98" s="118"/>
      <c r="V98" s="118"/>
      <c r="W98" s="118"/>
      <c r="X98" s="118"/>
      <c r="Y98" s="118"/>
      <c r="Z98" s="118"/>
      <c r="AA98" s="118"/>
      <c r="AB98" s="118"/>
      <c r="AC98" s="118"/>
      <c r="AD98" s="118"/>
    </row>
    <row r="99" spans="1:30">
      <c r="A99" s="164"/>
      <c r="B99" s="146"/>
      <c r="C99" s="207"/>
      <c r="D99" s="151"/>
      <c r="E99" s="151"/>
      <c r="F99" s="151"/>
      <c r="G99" s="151"/>
      <c r="H99" s="244"/>
      <c r="I99" s="151"/>
      <c r="J99" s="151"/>
      <c r="K99" s="151"/>
      <c r="L99" s="151"/>
      <c r="M99" s="151"/>
      <c r="N99" s="164"/>
      <c r="O99" s="118"/>
      <c r="P99" s="118"/>
      <c r="Q99" s="118"/>
      <c r="R99" s="118"/>
      <c r="S99" s="118"/>
      <c r="T99" s="118"/>
      <c r="U99" s="118"/>
      <c r="V99" s="118"/>
      <c r="W99" s="118"/>
      <c r="X99" s="118"/>
      <c r="Y99" s="118"/>
      <c r="Z99" s="118"/>
      <c r="AA99" s="118"/>
      <c r="AB99" s="118"/>
      <c r="AC99" s="118"/>
      <c r="AD99" s="118"/>
    </row>
    <row r="100" spans="1:30">
      <c r="A100" s="118"/>
      <c r="F100" s="143"/>
      <c r="G100" s="143"/>
      <c r="H100" s="156"/>
      <c r="L100" s="143"/>
      <c r="M100" s="143"/>
      <c r="N100" s="118"/>
      <c r="O100" s="118"/>
      <c r="P100" s="118"/>
      <c r="Q100" s="118"/>
      <c r="R100" s="118"/>
      <c r="S100" s="118"/>
      <c r="T100" s="118"/>
      <c r="U100" s="118"/>
      <c r="V100" s="118"/>
      <c r="W100" s="118"/>
      <c r="X100" s="118"/>
      <c r="Y100" s="118"/>
      <c r="Z100" s="118"/>
      <c r="AA100" s="118"/>
      <c r="AB100" s="118"/>
      <c r="AC100" s="118"/>
      <c r="AD100" s="118"/>
    </row>
    <row r="101" spans="1:30">
      <c r="A101" s="118"/>
      <c r="C101" s="172"/>
      <c r="F101" s="143"/>
      <c r="G101" s="143"/>
      <c r="H101" s="156"/>
      <c r="L101" s="143"/>
      <c r="M101" s="143"/>
      <c r="N101" s="118"/>
      <c r="O101" s="118"/>
      <c r="P101" s="118"/>
      <c r="Q101" s="118"/>
      <c r="R101" s="118"/>
      <c r="S101" s="118"/>
      <c r="T101" s="118"/>
      <c r="U101" s="118"/>
      <c r="V101" s="118"/>
      <c r="W101" s="118"/>
      <c r="X101" s="118"/>
      <c r="Y101" s="118"/>
      <c r="Z101" s="118"/>
      <c r="AA101" s="118"/>
      <c r="AB101" s="118"/>
      <c r="AC101" s="118"/>
      <c r="AD101" s="118"/>
    </row>
  </sheetData>
  <autoFilter ref="A14:AD14"/>
  <mergeCells count="14">
    <mergeCell ref="A55:C55"/>
    <mergeCell ref="B57:G57"/>
    <mergeCell ref="B58:H58"/>
    <mergeCell ref="A1:G1"/>
    <mergeCell ref="A2:G2"/>
    <mergeCell ref="A3:G3"/>
    <mergeCell ref="B4:G4"/>
    <mergeCell ref="B13:G13"/>
    <mergeCell ref="I12:R12"/>
    <mergeCell ref="S12:AB12"/>
    <mergeCell ref="I13:M13"/>
    <mergeCell ref="N13:R13"/>
    <mergeCell ref="S13:W13"/>
    <mergeCell ref="X13:AB13"/>
  </mergeCells>
  <printOptions horizontalCentered="1"/>
  <pageMargins left="0.74803149606299213" right="0.39370078740157483" top="0.74803149606299213" bottom="4.1338582677165361" header="0.51181102362204722" footer="3.5433070866141736"/>
  <pageSetup paperSize="9" scale="99" firstPageNumber="53" orientation="portrait" blackAndWhite="1" useFirstPageNumber="1" r:id="rId1"/>
  <headerFooter alignWithMargins="0">
    <oddHeader xml:space="preserve">&amp;C   </oddHeader>
    <oddFooter>&amp;C&amp;"Times New Roman,Bold" &amp;P</oddFooter>
  </headerFooter>
  <rowBreaks count="1" manualBreakCount="1">
    <brk id="33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 syncVertical="1" syncRef="A19" transitionEvaluation="1" transitionEntry="1" codeName="Sheet33">
    <tabColor rgb="FF92D050"/>
  </sheetPr>
  <dimension ref="A1:H31"/>
  <sheetViews>
    <sheetView view="pageBreakPreview" topLeftCell="A19" zoomScaleSheetLayoutView="100" workbookViewId="0">
      <selection activeCell="A33" sqref="A33:XFD42"/>
    </sheetView>
  </sheetViews>
  <sheetFormatPr defaultColWidth="11" defaultRowHeight="13.2"/>
  <cols>
    <col min="1" max="1" width="5.6640625" style="282" customWidth="1"/>
    <col min="2" max="2" width="8.109375" style="282" customWidth="1"/>
    <col min="3" max="3" width="32.33203125" style="278" customWidth="1"/>
    <col min="4" max="4" width="8.109375" style="8" customWidth="1"/>
    <col min="5" max="5" width="8.88671875" style="8" customWidth="1"/>
    <col min="6" max="6" width="9.88671875" style="7" customWidth="1"/>
    <col min="7" max="7" width="7.88671875" style="7" customWidth="1"/>
    <col min="8" max="8" width="4.109375" style="104" customWidth="1"/>
    <col min="9" max="9" width="12.44140625" style="7" customWidth="1"/>
    <col min="10" max="16384" width="11" style="7"/>
  </cols>
  <sheetData>
    <row r="1" spans="1:8">
      <c r="A1" s="440" t="s">
        <v>61</v>
      </c>
      <c r="B1" s="440"/>
      <c r="C1" s="440"/>
      <c r="D1" s="440"/>
      <c r="E1" s="440"/>
      <c r="F1" s="440"/>
      <c r="G1" s="440"/>
      <c r="H1" s="371"/>
    </row>
    <row r="2" spans="1:8">
      <c r="A2" s="440" t="s">
        <v>62</v>
      </c>
      <c r="B2" s="440"/>
      <c r="C2" s="440"/>
      <c r="D2" s="440"/>
      <c r="E2" s="440"/>
      <c r="F2" s="440"/>
      <c r="G2" s="440"/>
      <c r="H2" s="371"/>
    </row>
    <row r="3" spans="1:8" ht="31.2" customHeight="1">
      <c r="A3" s="455" t="s">
        <v>231</v>
      </c>
      <c r="B3" s="455"/>
      <c r="C3" s="455"/>
      <c r="D3" s="455"/>
      <c r="E3" s="455"/>
      <c r="F3" s="455"/>
      <c r="G3" s="455"/>
      <c r="H3" s="372"/>
    </row>
    <row r="4" spans="1:8" ht="8.4" customHeight="1">
      <c r="A4" s="15"/>
      <c r="B4" s="265"/>
      <c r="C4" s="265"/>
      <c r="D4" s="265"/>
      <c r="E4" s="265"/>
      <c r="F4" s="265"/>
      <c r="G4" s="265"/>
      <c r="H4" s="203"/>
    </row>
    <row r="5" spans="1:8">
      <c r="A5" s="15"/>
      <c r="B5" s="11"/>
      <c r="C5" s="11"/>
      <c r="D5" s="16"/>
      <c r="E5" s="17" t="s">
        <v>7</v>
      </c>
      <c r="F5" s="17" t="s">
        <v>8</v>
      </c>
      <c r="G5" s="17" t="s">
        <v>77</v>
      </c>
      <c r="H5" s="21"/>
    </row>
    <row r="6" spans="1:8">
      <c r="A6" s="15"/>
      <c r="B6" s="22" t="s">
        <v>220</v>
      </c>
      <c r="C6" s="11" t="s">
        <v>10</v>
      </c>
      <c r="D6" s="19" t="s">
        <v>37</v>
      </c>
      <c r="E6" s="13">
        <v>310936</v>
      </c>
      <c r="F6" s="13">
        <v>747476</v>
      </c>
      <c r="G6" s="13">
        <f>SUM(E6:F6)</f>
        <v>1058412</v>
      </c>
      <c r="H6" s="19"/>
    </row>
    <row r="7" spans="1:8">
      <c r="A7" s="15"/>
      <c r="B7" s="22" t="s">
        <v>187</v>
      </c>
      <c r="C7" s="11" t="s">
        <v>188</v>
      </c>
      <c r="D7" s="19" t="s">
        <v>37</v>
      </c>
      <c r="E7" s="13">
        <v>5000</v>
      </c>
      <c r="F7" s="13">
        <v>107374</v>
      </c>
      <c r="G7" s="13">
        <f t="shared" ref="G7:G8" si="0">SUM(E7:F7)</f>
        <v>112374</v>
      </c>
      <c r="H7" s="19"/>
    </row>
    <row r="8" spans="1:8">
      <c r="A8" s="15"/>
      <c r="B8" s="22" t="s">
        <v>184</v>
      </c>
      <c r="C8" s="11" t="s">
        <v>183</v>
      </c>
      <c r="D8" s="19" t="s">
        <v>37</v>
      </c>
      <c r="E8" s="419">
        <v>0</v>
      </c>
      <c r="F8" s="13">
        <v>3374</v>
      </c>
      <c r="G8" s="13">
        <f t="shared" si="0"/>
        <v>3374</v>
      </c>
      <c r="H8" s="19"/>
    </row>
    <row r="9" spans="1:8">
      <c r="A9" s="15"/>
      <c r="B9" s="18" t="s">
        <v>185</v>
      </c>
      <c r="C9" s="20" t="s">
        <v>12</v>
      </c>
      <c r="D9" s="21"/>
      <c r="E9" s="14"/>
      <c r="F9" s="14"/>
      <c r="G9" s="14"/>
      <c r="H9" s="21"/>
    </row>
    <row r="10" spans="1:8">
      <c r="A10" s="15"/>
      <c r="B10" s="18"/>
      <c r="C10" s="20" t="s">
        <v>74</v>
      </c>
      <c r="D10" s="21" t="s">
        <v>37</v>
      </c>
      <c r="E10" s="242">
        <v>0</v>
      </c>
      <c r="F10" s="235">
        <f>G28</f>
        <v>400000</v>
      </c>
      <c r="G10" s="14">
        <f>SUM(E10:F10)</f>
        <v>400000</v>
      </c>
      <c r="H10" s="21"/>
    </row>
    <row r="11" spans="1:8">
      <c r="A11" s="15"/>
      <c r="B11" s="22" t="s">
        <v>36</v>
      </c>
      <c r="C11" s="11" t="s">
        <v>191</v>
      </c>
      <c r="D11" s="23" t="s">
        <v>37</v>
      </c>
      <c r="E11" s="24">
        <f>SUM(E6:E10)</f>
        <v>315936</v>
      </c>
      <c r="F11" s="24">
        <f>SUM(F6:F10)</f>
        <v>1258224</v>
      </c>
      <c r="G11" s="24">
        <f>SUM(E11:F11)</f>
        <v>1574160</v>
      </c>
      <c r="H11" s="19"/>
    </row>
    <row r="12" spans="1:8" ht="8.4" customHeight="1">
      <c r="A12" s="15"/>
      <c r="B12" s="18"/>
      <c r="C12" s="11"/>
      <c r="D12" s="12"/>
      <c r="E12" s="12"/>
      <c r="F12" s="19"/>
      <c r="G12" s="12"/>
      <c r="H12" s="19"/>
    </row>
    <row r="13" spans="1:8" ht="18" customHeight="1">
      <c r="A13" s="15"/>
      <c r="B13" s="22" t="s">
        <v>189</v>
      </c>
      <c r="C13" s="11" t="s">
        <v>20</v>
      </c>
      <c r="D13" s="11"/>
      <c r="E13" s="11"/>
      <c r="F13" s="25"/>
      <c r="G13" s="11"/>
      <c r="H13" s="25"/>
    </row>
    <row r="14" spans="1:8" s="1" customFormat="1">
      <c r="A14" s="13"/>
      <c r="B14" s="236"/>
      <c r="C14" s="236"/>
      <c r="D14" s="236"/>
      <c r="E14" s="236"/>
      <c r="F14" s="236"/>
      <c r="G14" s="236"/>
      <c r="H14" s="204"/>
    </row>
    <row r="15" spans="1:8" s="1" customFormat="1" ht="13.8" thickBot="1">
      <c r="A15" s="26"/>
      <c r="C15" s="352"/>
      <c r="D15" s="352"/>
      <c r="E15" s="352"/>
      <c r="F15" s="457" t="s">
        <v>68</v>
      </c>
      <c r="G15" s="457"/>
      <c r="H15" s="457"/>
    </row>
    <row r="16" spans="1:8" s="1" customFormat="1" ht="14.4" thickTop="1" thickBot="1">
      <c r="A16" s="26"/>
      <c r="B16" s="120"/>
      <c r="C16" s="120" t="s">
        <v>21</v>
      </c>
      <c r="D16" s="120"/>
      <c r="E16" s="120"/>
      <c r="F16" s="120"/>
      <c r="G16" s="27" t="s">
        <v>77</v>
      </c>
      <c r="H16" s="21"/>
    </row>
    <row r="17" spans="1:8" ht="13.8" thickTop="1">
      <c r="A17" s="283"/>
      <c r="B17" s="356"/>
      <c r="C17" s="35" t="s">
        <v>13</v>
      </c>
      <c r="F17" s="8"/>
      <c r="G17" s="8"/>
      <c r="H17" s="100"/>
    </row>
    <row r="18" spans="1:8">
      <c r="A18" s="283" t="s">
        <v>41</v>
      </c>
      <c r="B18" s="359">
        <v>5452</v>
      </c>
      <c r="C18" s="35" t="s">
        <v>22</v>
      </c>
    </row>
    <row r="19" spans="1:8">
      <c r="A19" s="283"/>
      <c r="B19" s="357">
        <v>1</v>
      </c>
      <c r="C19" s="373" t="s">
        <v>60</v>
      </c>
    </row>
    <row r="20" spans="1:8">
      <c r="A20" s="83"/>
      <c r="B20" s="358">
        <v>1.101</v>
      </c>
      <c r="C20" s="35" t="s">
        <v>63</v>
      </c>
    </row>
    <row r="21" spans="1:8">
      <c r="A21" s="83"/>
      <c r="B21" s="357">
        <v>60</v>
      </c>
      <c r="C21" s="373" t="s">
        <v>64</v>
      </c>
    </row>
    <row r="22" spans="1:8">
      <c r="A22" s="83"/>
      <c r="B22" s="363" t="s">
        <v>210</v>
      </c>
      <c r="C22" s="373" t="s">
        <v>211</v>
      </c>
      <c r="E22" s="8">
        <v>200000</v>
      </c>
      <c r="F22" s="41"/>
      <c r="G22" s="41">
        <f t="shared" ref="G22:G23" si="1">SUM(E22:F22)</f>
        <v>200000</v>
      </c>
      <c r="H22" s="379"/>
    </row>
    <row r="23" spans="1:8">
      <c r="A23" s="83"/>
      <c r="B23" s="363" t="s">
        <v>167</v>
      </c>
      <c r="C23" s="373" t="s">
        <v>182</v>
      </c>
      <c r="E23" s="319">
        <v>200000</v>
      </c>
      <c r="F23" s="392"/>
      <c r="G23" s="392">
        <f t="shared" si="1"/>
        <v>200000</v>
      </c>
    </row>
    <row r="24" spans="1:8">
      <c r="A24" s="283" t="s">
        <v>36</v>
      </c>
      <c r="B24" s="357">
        <v>60</v>
      </c>
      <c r="C24" s="373" t="s">
        <v>64</v>
      </c>
      <c r="E24" s="319">
        <f>SUM(E22:E23)</f>
        <v>400000</v>
      </c>
      <c r="F24" s="319">
        <f t="shared" ref="F24:G24" si="2">SUM(F22:F23)</f>
        <v>0</v>
      </c>
      <c r="G24" s="319">
        <f t="shared" si="2"/>
        <v>400000</v>
      </c>
    </row>
    <row r="25" spans="1:8">
      <c r="A25" s="83" t="s">
        <v>36</v>
      </c>
      <c r="B25" s="358">
        <v>1.101</v>
      </c>
      <c r="C25" s="35" t="s">
        <v>63</v>
      </c>
      <c r="E25" s="320">
        <f>E24</f>
        <v>400000</v>
      </c>
      <c r="F25" s="320">
        <f t="shared" ref="F25:G26" si="3">F24</f>
        <v>0</v>
      </c>
      <c r="G25" s="320">
        <f t="shared" si="3"/>
        <v>400000</v>
      </c>
    </row>
    <row r="26" spans="1:8">
      <c r="A26" s="288" t="s">
        <v>36</v>
      </c>
      <c r="B26" s="361">
        <v>1</v>
      </c>
      <c r="C26" s="78" t="s">
        <v>60</v>
      </c>
      <c r="E26" s="319">
        <f>E25</f>
        <v>400000</v>
      </c>
      <c r="F26" s="319">
        <f t="shared" si="3"/>
        <v>0</v>
      </c>
      <c r="G26" s="319">
        <f t="shared" si="3"/>
        <v>400000</v>
      </c>
    </row>
    <row r="27" spans="1:8">
      <c r="A27" s="289" t="s">
        <v>36</v>
      </c>
      <c r="B27" s="362">
        <v>5452</v>
      </c>
      <c r="C27" s="36" t="s">
        <v>22</v>
      </c>
      <c r="D27" s="319"/>
      <c r="E27" s="319">
        <f t="shared" ref="E27:E28" si="4">E26</f>
        <v>400000</v>
      </c>
      <c r="F27" s="319">
        <f t="shared" ref="F27:G27" si="5">F26</f>
        <v>0</v>
      </c>
      <c r="G27" s="319">
        <f t="shared" si="5"/>
        <v>400000</v>
      </c>
    </row>
    <row r="28" spans="1:8">
      <c r="A28" s="284" t="s">
        <v>36</v>
      </c>
      <c r="B28" s="360"/>
      <c r="C28" s="40" t="s">
        <v>13</v>
      </c>
      <c r="D28" s="319"/>
      <c r="E28" s="319">
        <f t="shared" si="4"/>
        <v>400000</v>
      </c>
      <c r="F28" s="319">
        <f t="shared" ref="F28:G28" si="6">F27</f>
        <v>0</v>
      </c>
      <c r="G28" s="319">
        <f t="shared" si="6"/>
        <v>400000</v>
      </c>
    </row>
    <row r="29" spans="1:8">
      <c r="A29" s="284" t="s">
        <v>36</v>
      </c>
      <c r="B29" s="360"/>
      <c r="C29" s="40" t="s">
        <v>37</v>
      </c>
      <c r="D29" s="319"/>
      <c r="E29" s="319">
        <f>E28</f>
        <v>400000</v>
      </c>
      <c r="F29" s="319">
        <f t="shared" ref="F29:G29" si="7">F28</f>
        <v>0</v>
      </c>
      <c r="G29" s="319">
        <f t="shared" si="7"/>
        <v>400000</v>
      </c>
    </row>
    <row r="31" spans="1:8" ht="15" customHeight="1">
      <c r="A31" s="456" t="s">
        <v>212</v>
      </c>
      <c r="B31" s="456"/>
      <c r="C31" s="456"/>
      <c r="D31" s="456"/>
      <c r="E31" s="456"/>
      <c r="F31" s="456"/>
      <c r="G31" s="456"/>
    </row>
  </sheetData>
  <autoFilter ref="A16:H16"/>
  <mergeCells count="5">
    <mergeCell ref="A1:G1"/>
    <mergeCell ref="A2:G2"/>
    <mergeCell ref="A3:G3"/>
    <mergeCell ref="A31:G31"/>
    <mergeCell ref="F15:H15"/>
  </mergeCells>
  <printOptions horizontalCentered="1"/>
  <pageMargins left="0.55118110236220474" right="0.55118110236220474" top="0.78740157480314965" bottom="1.5748031496062993" header="0.51181102362204722" footer="1.1811023622047245"/>
  <pageSetup paperSize="9" scale="93" firstPageNumber="67" orientation="portrait" blackAndWhite="1" useFirstPageNumber="1" r:id="rId1"/>
  <headerFooter alignWithMargins="0">
    <oddHeader xml:space="preserve">&amp;C   </oddHeader>
    <oddFooter>&amp;C&amp;"Times New Roman,Bold"7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34</vt:i4>
      </vt:variant>
    </vt:vector>
  </HeadingPairs>
  <TitlesOfParts>
    <vt:vector size="44" baseType="lpstr">
      <vt:lpstr>Rev_Cap</vt:lpstr>
      <vt:lpstr>dem7</vt:lpstr>
      <vt:lpstr>dem13</vt:lpstr>
      <vt:lpstr>dem17</vt:lpstr>
      <vt:lpstr>dem31</vt:lpstr>
      <vt:lpstr>dem34</vt:lpstr>
      <vt:lpstr>dem38</vt:lpstr>
      <vt:lpstr>dem40</vt:lpstr>
      <vt:lpstr>dem40A</vt:lpstr>
      <vt:lpstr>dem47</vt:lpstr>
      <vt:lpstr>'dem47'!educationrevenue</vt:lpstr>
      <vt:lpstr>'dem40'!np</vt:lpstr>
      <vt:lpstr>'dem13'!Print_Area</vt:lpstr>
      <vt:lpstr>'dem17'!Print_Area</vt:lpstr>
      <vt:lpstr>'dem31'!Print_Area</vt:lpstr>
      <vt:lpstr>'dem34'!Print_Area</vt:lpstr>
      <vt:lpstr>'dem38'!Print_Area</vt:lpstr>
      <vt:lpstr>'dem40'!Print_Area</vt:lpstr>
      <vt:lpstr>dem40A!Print_Area</vt:lpstr>
      <vt:lpstr>'dem47'!Print_Area</vt:lpstr>
      <vt:lpstr>'dem7'!Print_Area</vt:lpstr>
      <vt:lpstr>Rev_Cap!Print_Area</vt:lpstr>
      <vt:lpstr>'dem13'!Print_Titles</vt:lpstr>
      <vt:lpstr>'dem17'!Print_Titles</vt:lpstr>
      <vt:lpstr>'dem31'!Print_Titles</vt:lpstr>
      <vt:lpstr>'dem34'!Print_Titles</vt:lpstr>
      <vt:lpstr>'dem38'!Print_Titles</vt:lpstr>
      <vt:lpstr>'dem40'!Print_Titles</vt:lpstr>
      <vt:lpstr>dem40A!Print_Titles</vt:lpstr>
      <vt:lpstr>'dem47'!Print_Titles</vt:lpstr>
      <vt:lpstr>'dem7'!Print_Titles</vt:lpstr>
      <vt:lpstr>Rev_Cap!Print_Titles</vt:lpstr>
      <vt:lpstr>'dem40'!revise</vt:lpstr>
      <vt:lpstr>'dem40'!summary</vt:lpstr>
      <vt:lpstr>'dem40'!Tourism</vt:lpstr>
      <vt:lpstr>'dem40'!tourismcap</vt:lpstr>
      <vt:lpstr>'dem40'!tourismrec</vt:lpstr>
      <vt:lpstr>'dem40'!tourismRevenue</vt:lpstr>
      <vt:lpstr>dem40A!tourismRevenue</vt:lpstr>
      <vt:lpstr>'dem17'!voted</vt:lpstr>
      <vt:lpstr>'dem34'!Voted</vt:lpstr>
      <vt:lpstr>'dem38'!Voted</vt:lpstr>
      <vt:lpstr>'dem40'!Voted</vt:lpstr>
      <vt:lpstr>dem40A!Voted</vt:lpstr>
    </vt:vector>
  </TitlesOfParts>
  <Company>.:L4zy w4r3z:.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Siyon</cp:lastModifiedBy>
  <cp:lastPrinted>2021-03-15T06:53:50Z</cp:lastPrinted>
  <dcterms:created xsi:type="dcterms:W3CDTF">2011-07-12T05:33:40Z</dcterms:created>
  <dcterms:modified xsi:type="dcterms:W3CDTF">2021-06-25T09:29:26Z</dcterms:modified>
</cp:coreProperties>
</file>